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estju\Downloads\"/>
    </mc:Choice>
  </mc:AlternateContent>
  <xr:revisionPtr revIDLastSave="0" documentId="13_ncr:1_{15A2D403-2C8C-487C-ACA8-7FF3F1511CE4}" xr6:coauthVersionLast="47" xr6:coauthVersionMax="47" xr10:uidLastSave="{00000000-0000-0000-0000-000000000000}"/>
  <bookViews>
    <workbookView xWindow="-120" yWindow="-120" windowWidth="20730" windowHeight="11040" tabRatio="500" activeTab="1" xr2:uid="{00000000-000D-0000-FFFF-FFFF00000000}"/>
  </bookViews>
  <sheets>
    <sheet name="Charter Example" sheetId="1" r:id="rId1"/>
    <sheet name="Financials Example" sheetId="2" r:id="rId2"/>
    <sheet name="Instructions - Charter" sheetId="4" r:id="rId3"/>
    <sheet name="Instructions - Financials" sheetId="6" r:id="rId4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25" i="2" l="1"/>
  <c r="E25" i="2"/>
  <c r="I26" i="2"/>
  <c r="C5" i="2"/>
  <c r="D24" i="2"/>
  <c r="D25" i="2"/>
  <c r="E24" i="2"/>
  <c r="F24" i="2"/>
  <c r="G24" i="2"/>
  <c r="G25" i="2"/>
  <c r="H24" i="2"/>
  <c r="H25" i="2"/>
  <c r="I24" i="2"/>
  <c r="I25" i="2"/>
  <c r="E13" i="2"/>
  <c r="E14" i="2"/>
  <c r="F13" i="2"/>
  <c r="F14" i="2"/>
  <c r="G13" i="2"/>
  <c r="G14" i="2"/>
  <c r="H13" i="2"/>
  <c r="H14" i="2"/>
  <c r="I13" i="2"/>
  <c r="I14" i="2"/>
  <c r="I15" i="2"/>
  <c r="C29" i="2"/>
  <c r="E26" i="2"/>
  <c r="G26" i="2"/>
  <c r="F26" i="2"/>
  <c r="I13" i="6"/>
  <c r="I24" i="6"/>
  <c r="I34" i="6"/>
  <c r="H13" i="6"/>
  <c r="H24" i="6"/>
  <c r="H34" i="6"/>
  <c r="G13" i="6"/>
  <c r="G24" i="6"/>
  <c r="G34" i="6"/>
  <c r="F13" i="6"/>
  <c r="F24" i="6"/>
  <c r="F34" i="6"/>
  <c r="E13" i="6"/>
  <c r="E24" i="6"/>
  <c r="E34" i="6"/>
  <c r="D24" i="6"/>
  <c r="D34" i="6"/>
  <c r="I33" i="6"/>
  <c r="H33" i="6"/>
  <c r="G33" i="6"/>
  <c r="F33" i="6"/>
  <c r="E33" i="6"/>
  <c r="D33" i="6"/>
  <c r="E14" i="6"/>
  <c r="F14" i="6"/>
  <c r="G14" i="6"/>
  <c r="H14" i="6"/>
  <c r="I14" i="6"/>
  <c r="I15" i="6"/>
  <c r="D25" i="6"/>
  <c r="E25" i="6"/>
  <c r="F25" i="6"/>
  <c r="G25" i="6"/>
  <c r="H25" i="6"/>
  <c r="I25" i="6"/>
  <c r="I26" i="6"/>
  <c r="C29" i="6"/>
  <c r="C31" i="6"/>
  <c r="C30" i="6"/>
  <c r="H26" i="6"/>
  <c r="G26" i="6"/>
  <c r="F26" i="6"/>
  <c r="E26" i="6"/>
  <c r="D26" i="6"/>
  <c r="H15" i="6"/>
  <c r="G15" i="6"/>
  <c r="F15" i="6"/>
  <c r="E15" i="6"/>
  <c r="D34" i="2"/>
  <c r="E34" i="2"/>
  <c r="F34" i="2"/>
  <c r="G34" i="2"/>
  <c r="H34" i="2"/>
  <c r="I34" i="2"/>
  <c r="C30" i="2"/>
  <c r="C27" i="4"/>
  <c r="C31" i="2"/>
  <c r="C26" i="4"/>
  <c r="C25" i="4"/>
  <c r="C24" i="4"/>
  <c r="I33" i="2"/>
  <c r="H33" i="2"/>
  <c r="G33" i="2"/>
  <c r="F33" i="2"/>
  <c r="E33" i="2"/>
  <c r="D33" i="2"/>
  <c r="C27" i="1"/>
  <c r="C26" i="1"/>
  <c r="C25" i="1"/>
  <c r="C24" i="1"/>
  <c r="D26" i="2"/>
  <c r="H26" i="2"/>
  <c r="E15" i="2"/>
  <c r="F15" i="2"/>
  <c r="G15" i="2"/>
  <c r="H15" i="2"/>
</calcChain>
</file>

<file path=xl/sharedStrings.xml><?xml version="1.0" encoding="utf-8"?>
<sst xmlns="http://schemas.openxmlformats.org/spreadsheetml/2006/main" count="175" uniqueCount="84">
  <si>
    <t>Goal</t>
  </si>
  <si>
    <t>Actual</t>
  </si>
  <si>
    <t>Other</t>
  </si>
  <si>
    <t>Capital/Expense</t>
  </si>
  <si>
    <t>Capital</t>
  </si>
  <si>
    <t>Milestones (Schedule)</t>
  </si>
  <si>
    <t>Project Manager</t>
  </si>
  <si>
    <t>Project Champion</t>
  </si>
  <si>
    <t>Total Hours</t>
  </si>
  <si>
    <t>Peak Hrs/Wk</t>
  </si>
  <si>
    <t>John Smith (Design)</t>
  </si>
  <si>
    <t>Mike Gorman (Design)</t>
  </si>
  <si>
    <t>David Stone (Mkt Comm.)</t>
  </si>
  <si>
    <t>Louis Clemens (A.M.E.)</t>
  </si>
  <si>
    <t>Alan Carr (Sourcing)</t>
  </si>
  <si>
    <t>Budget</t>
  </si>
  <si>
    <t>External Services</t>
  </si>
  <si>
    <t>Project Risks</t>
  </si>
  <si>
    <t>Medium</t>
  </si>
  <si>
    <t>High</t>
  </si>
  <si>
    <t>Approval Date</t>
  </si>
  <si>
    <t>Project Number</t>
  </si>
  <si>
    <t>Resources &amp; Project Risks</t>
  </si>
  <si>
    <t>(1) Missing hardware is an ongoing issue that affects customer satisfaction (2) the customer service team spends approximately $80K/yr in dealing with missing parts (customer calls, shipping costs, etc.)</t>
  </si>
  <si>
    <t>Bob Thou</t>
  </si>
  <si>
    <t>PR210</t>
  </si>
  <si>
    <t>Bob Demorest</t>
  </si>
  <si>
    <t>Equipment Design</t>
  </si>
  <si>
    <t>Quotations / Equip Builder Select</t>
  </si>
  <si>
    <t>Equip Sign-Off</t>
  </si>
  <si>
    <t>Installation</t>
  </si>
  <si>
    <t>Equip Builder (TBD)</t>
  </si>
  <si>
    <t>Technical Feasibility</t>
  </si>
  <si>
    <t>Floor Space</t>
  </si>
  <si>
    <t>Error-proof the hardware packaging operations to reduce the missing hardware rate from 3.3% to 1.2%.  Error proofing will be accomplished by adding three new hardware packing stations to replace the existing manual stations.</t>
  </si>
  <si>
    <t>Cost of Capital</t>
  </si>
  <si>
    <t>Initial Cost of Project</t>
  </si>
  <si>
    <t>Cash Inflows</t>
  </si>
  <si>
    <t>Year</t>
  </si>
  <si>
    <t>Cash Inflow</t>
  </si>
  <si>
    <t>Present Value of Cash Inflow</t>
  </si>
  <si>
    <t xml:space="preserve">  Cumulative Cash Inflow</t>
  </si>
  <si>
    <t>Costs</t>
  </si>
  <si>
    <t xml:space="preserve">  Initial Investment</t>
  </si>
  <si>
    <t xml:space="preserve">  Incremental Data Storage</t>
  </si>
  <si>
    <t>Cash Outflow</t>
  </si>
  <si>
    <t>PV of Cash Outflow</t>
  </si>
  <si>
    <t xml:space="preserve">  Cumulative Cash Outflow</t>
  </si>
  <si>
    <t>NPV of Project</t>
  </si>
  <si>
    <t>Cash Flow</t>
  </si>
  <si>
    <t>IRR</t>
  </si>
  <si>
    <t>ROI</t>
  </si>
  <si>
    <t>Financials</t>
  </si>
  <si>
    <t xml:space="preserve">  Material Cost Savings</t>
  </si>
  <si>
    <t xml:space="preserve">  Labor Savings</t>
  </si>
  <si>
    <t xml:space="preserve">  Other </t>
  </si>
  <si>
    <t xml:space="preserve">  Incremental Revenue * Margin</t>
  </si>
  <si>
    <t>Initial Investment</t>
  </si>
  <si>
    <t>Net Present Value (5 yr)</t>
  </si>
  <si>
    <t xml:space="preserve">  Other Savings - Warranty</t>
  </si>
  <si>
    <t>Note - review with your finance team to ensure accurate assumptions and calculations</t>
  </si>
  <si>
    <t xml:space="preserve">  Equipment Lease</t>
  </si>
  <si>
    <t>Financial Benefits and Costs</t>
  </si>
  <si>
    <t xml:space="preserve"> (see finance team for updated value)</t>
  </si>
  <si>
    <t>Pending</t>
  </si>
  <si>
    <t xml:space="preserve">  Equipment Service Contract</t>
  </si>
  <si>
    <t xml:space="preserve">  Other</t>
  </si>
  <si>
    <t>Expense - 5 yr service contract for equip and leased data storage</t>
  </si>
  <si>
    <t>Expense - 5 yr equipment lease</t>
  </si>
  <si>
    <t>ü</t>
  </si>
  <si>
    <r>
      <rPr>
        <b/>
        <sz val="20"/>
        <color theme="0"/>
        <rFont val="Calibri"/>
        <family val="2"/>
        <scheme val="minor"/>
      </rPr>
      <t>P</t>
    </r>
    <r>
      <rPr>
        <b/>
        <sz val="18"/>
        <color theme="0"/>
        <rFont val="Calibri"/>
        <family val="2"/>
        <scheme val="minor"/>
      </rPr>
      <t xml:space="preserve">ROJECT </t>
    </r>
    <r>
      <rPr>
        <b/>
        <sz val="20"/>
        <color theme="0"/>
        <rFont val="Calibri"/>
        <family val="2"/>
        <scheme val="minor"/>
      </rPr>
      <t>D</t>
    </r>
    <r>
      <rPr>
        <b/>
        <sz val="18"/>
        <color theme="0"/>
        <rFont val="Calibri"/>
        <family val="2"/>
        <scheme val="minor"/>
      </rPr>
      <t>ESCRIPTION</t>
    </r>
  </si>
  <si>
    <r>
      <rPr>
        <b/>
        <sz val="20"/>
        <color theme="0"/>
        <rFont val="Calibri"/>
        <family val="2"/>
        <scheme val="minor"/>
      </rPr>
      <t>B</t>
    </r>
    <r>
      <rPr>
        <b/>
        <sz val="18"/>
        <color theme="0"/>
        <rFont val="Calibri"/>
        <family val="2"/>
        <scheme val="minor"/>
      </rPr>
      <t xml:space="preserve">USINESS </t>
    </r>
    <r>
      <rPr>
        <b/>
        <sz val="20"/>
        <color theme="0"/>
        <rFont val="Calibri"/>
        <family val="2"/>
        <scheme val="minor"/>
      </rPr>
      <t>N</t>
    </r>
    <r>
      <rPr>
        <b/>
        <sz val="18"/>
        <color theme="0"/>
        <rFont val="Calibri"/>
        <family val="2"/>
        <scheme val="minor"/>
      </rPr>
      <t>EED</t>
    </r>
  </si>
  <si>
    <r>
      <rPr>
        <b/>
        <sz val="20"/>
        <color theme="0"/>
        <rFont val="Calibri"/>
        <family val="2"/>
        <scheme val="minor"/>
      </rPr>
      <t>O</t>
    </r>
    <r>
      <rPr>
        <b/>
        <sz val="18"/>
        <color theme="0"/>
        <rFont val="Calibri"/>
        <family val="2"/>
        <scheme val="minor"/>
      </rPr>
      <t>WNERSHIP &amp;</t>
    </r>
    <r>
      <rPr>
        <b/>
        <sz val="20"/>
        <color theme="0"/>
        <rFont val="Calibri"/>
        <family val="2"/>
        <scheme val="minor"/>
      </rPr>
      <t xml:space="preserve"> A</t>
    </r>
    <r>
      <rPr>
        <b/>
        <sz val="18"/>
        <color theme="0"/>
        <rFont val="Calibri"/>
        <family val="2"/>
        <scheme val="minor"/>
      </rPr>
      <t>PPROVAL</t>
    </r>
  </si>
  <si>
    <r>
      <rPr>
        <b/>
        <sz val="20"/>
        <color theme="0"/>
        <rFont val="Calibri"/>
        <family val="2"/>
        <scheme val="minor"/>
      </rPr>
      <t>F</t>
    </r>
    <r>
      <rPr>
        <b/>
        <sz val="18"/>
        <color theme="0"/>
        <rFont val="Calibri"/>
        <family val="2"/>
        <scheme val="minor"/>
      </rPr>
      <t>INANCIALS</t>
    </r>
    <r>
      <rPr>
        <b/>
        <sz val="20"/>
        <color theme="0"/>
        <rFont val="Calibri"/>
        <family val="2"/>
        <scheme val="minor"/>
      </rPr>
      <t xml:space="preserve"> &amp; M</t>
    </r>
    <r>
      <rPr>
        <b/>
        <sz val="18"/>
        <color theme="0"/>
        <rFont val="Calibri"/>
        <family val="2"/>
        <scheme val="minor"/>
      </rPr>
      <t>ILESTONES</t>
    </r>
  </si>
  <si>
    <r>
      <rPr>
        <b/>
        <sz val="20"/>
        <color theme="0"/>
        <rFont val="Calibri"/>
        <family val="2"/>
        <scheme val="minor"/>
      </rPr>
      <t>R</t>
    </r>
    <r>
      <rPr>
        <b/>
        <sz val="18"/>
        <color theme="0"/>
        <rFont val="Calibri"/>
        <family val="2"/>
        <scheme val="minor"/>
      </rPr>
      <t>ESOURCES &amp;</t>
    </r>
    <r>
      <rPr>
        <b/>
        <sz val="20"/>
        <color theme="0"/>
        <rFont val="Calibri"/>
        <family val="2"/>
        <scheme val="minor"/>
      </rPr>
      <t xml:space="preserve"> R</t>
    </r>
    <r>
      <rPr>
        <b/>
        <sz val="18"/>
        <color theme="0"/>
        <rFont val="Calibri"/>
        <family val="2"/>
        <scheme val="minor"/>
      </rPr>
      <t>ISKS</t>
    </r>
  </si>
  <si>
    <t>Internal Resources</t>
  </si>
  <si>
    <t>visit www.dmaictools.com for more instructions / training</t>
  </si>
  <si>
    <t>Machinery restoration</t>
  </si>
  <si>
    <t>Maintenance PM</t>
  </si>
  <si>
    <t>Operator Training</t>
  </si>
  <si>
    <t>Months</t>
  </si>
  <si>
    <t xml:space="preserve">  Labor Savings (Extra hours)</t>
  </si>
  <si>
    <t xml:space="preserve">  Supplies</t>
  </si>
  <si>
    <t xml:space="preserve">  Time out to cash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</si>
</sst>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&quot;$&quot;* #,##0.00_);_(&quot;$&quot;* \(#,##0.00\);_(&quot;$&quot;* &quot;-&quot;??_);_(@_)"/>
    <numFmt numFmtId="165" formatCode="_([$$-409]* #,##0.00_);_([$$-409]* \(#,##0.00\);_([$$-409]* &quot;-&quot;??_);_(@_)"/>
    <numFmt numFmtId="166" formatCode="_(&quot;$&quot;* #,##0_);_(&quot;$&quot;* \(#,##0\);_(&quot;$&quot;* &quot;-&quot;??_);_(@_)"/>
    <numFmt numFmtId="167" formatCode="#,##0.0"/>
    <numFmt numFmtId="168" formatCode="[$-409]d\-mmm;@"/>
    <numFmt numFmtId="169" formatCode="_([$$-409]* #,##0_);_([$$-409]* \(#,##0\);_([$$-409]* &quot;-&quot;??_);_(@_)"/>
  </numFmts>
  <fonts count="22">
    <font>
      <sz val="12"/>
      <color theme="1"/>
      <name val="Calibri"/>
      <family val="2"/>
      <charset val="136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charset val="136"/>
      <scheme val="minor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name val="Calibri"/>
      <family val="2"/>
      <scheme val="minor"/>
    </font>
    <font>
      <sz val="12"/>
      <color theme="8" tint="0.79998168889431442"/>
      <name val="Calibri"/>
      <family val="2"/>
      <charset val="136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136"/>
      <scheme val="minor"/>
    </font>
    <font>
      <b/>
      <sz val="16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2"/>
      <color theme="0"/>
      <name val="Calibri"/>
      <family val="2"/>
      <charset val="136"/>
      <scheme val="minor"/>
    </font>
    <font>
      <b/>
      <sz val="12"/>
      <name val="Wingdings"/>
      <charset val="2"/>
    </font>
    <font>
      <b/>
      <sz val="20"/>
      <color theme="0"/>
      <name val="Calibri"/>
      <family val="2"/>
      <scheme val="minor"/>
    </font>
    <font>
      <i/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73">
    <xf numFmtId="0" fontId="0" fillId="0" borderId="0" xfId="0"/>
    <xf numFmtId="0" fontId="0" fillId="2" borderId="1" xfId="0" applyFill="1" applyBorder="1"/>
    <xf numFmtId="0" fontId="5" fillId="2" borderId="1" xfId="0" applyFont="1" applyFill="1" applyBorder="1"/>
    <xf numFmtId="0" fontId="0" fillId="0" borderId="1" xfId="0" applyBorder="1"/>
    <xf numFmtId="165" fontId="0" fillId="0" borderId="1" xfId="0" applyNumberFormat="1" applyBorder="1"/>
    <xf numFmtId="165" fontId="0" fillId="0" borderId="0" xfId="0" applyNumberFormat="1"/>
    <xf numFmtId="0" fontId="6" fillId="0" borderId="0" xfId="0" applyFont="1" applyAlignment="1">
      <alignment horizontal="center"/>
    </xf>
    <xf numFmtId="9" fontId="0" fillId="0" borderId="0" xfId="2" applyFont="1" applyFill="1" applyBorder="1"/>
    <xf numFmtId="0" fontId="2" fillId="0" borderId="0" xfId="0" applyFont="1" applyAlignment="1">
      <alignment horizontal="center"/>
    </xf>
    <xf numFmtId="0" fontId="5" fillId="0" borderId="0" xfId="0" applyFont="1"/>
    <xf numFmtId="165" fontId="0" fillId="0" borderId="0" xfId="0" applyNumberFormat="1" applyAlignment="1">
      <alignment horizontal="center"/>
    </xf>
    <xf numFmtId="0" fontId="0" fillId="2" borderId="8" xfId="0" applyFill="1" applyBorder="1"/>
    <xf numFmtId="0" fontId="5" fillId="2" borderId="8" xfId="0" applyFont="1" applyFill="1" applyBorder="1"/>
    <xf numFmtId="0" fontId="5" fillId="0" borderId="1" xfId="0" applyFont="1" applyBorder="1"/>
    <xf numFmtId="0" fontId="0" fillId="0" borderId="0" xfId="0" applyAlignment="1">
      <alignment horizontal="left" vertical="top"/>
    </xf>
    <xf numFmtId="166" fontId="0" fillId="0" borderId="1" xfId="1" applyNumberFormat="1" applyFont="1" applyBorder="1"/>
    <xf numFmtId="167" fontId="0" fillId="0" borderId="1" xfId="0" applyNumberFormat="1" applyBorder="1"/>
    <xf numFmtId="16" fontId="0" fillId="0" borderId="1" xfId="0" applyNumberFormat="1" applyBorder="1"/>
    <xf numFmtId="9" fontId="0" fillId="0" borderId="0" xfId="0" applyNumberFormat="1"/>
    <xf numFmtId="166" fontId="0" fillId="0" borderId="0" xfId="1" applyNumberFormat="1" applyFont="1"/>
    <xf numFmtId="0" fontId="2" fillId="0" borderId="0" xfId="0" applyFont="1"/>
    <xf numFmtId="166" fontId="8" fillId="0" borderId="0" xfId="0" applyNumberFormat="1" applyFont="1"/>
    <xf numFmtId="166" fontId="2" fillId="0" borderId="0" xfId="1" applyNumberFormat="1" applyFont="1"/>
    <xf numFmtId="0" fontId="9" fillId="0" borderId="0" xfId="0" applyFont="1"/>
    <xf numFmtId="0" fontId="10" fillId="0" borderId="0" xfId="0" applyFont="1"/>
    <xf numFmtId="169" fontId="0" fillId="0" borderId="1" xfId="0" applyNumberFormat="1" applyBorder="1"/>
    <xf numFmtId="0" fontId="6" fillId="0" borderId="1" xfId="0" applyFont="1" applyBorder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166" fontId="13" fillId="0" borderId="0" xfId="0" applyNumberFormat="1" applyFont="1"/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166" fontId="0" fillId="0" borderId="10" xfId="0" applyNumberFormat="1" applyBorder="1" applyAlignment="1">
      <alignment vertical="center"/>
    </xf>
    <xf numFmtId="166" fontId="0" fillId="0" borderId="10" xfId="1" applyNumberFormat="1" applyFont="1" applyBorder="1" applyAlignment="1">
      <alignment vertical="center"/>
    </xf>
    <xf numFmtId="0" fontId="2" fillId="0" borderId="2" xfId="0" applyFont="1" applyBorder="1"/>
    <xf numFmtId="166" fontId="11" fillId="0" borderId="4" xfId="0" applyNumberFormat="1" applyFont="1" applyBorder="1"/>
    <xf numFmtId="0" fontId="2" fillId="0" borderId="11" xfId="0" applyFont="1" applyBorder="1"/>
    <xf numFmtId="9" fontId="11" fillId="0" borderId="12" xfId="0" applyNumberFormat="1" applyFont="1" applyBorder="1"/>
    <xf numFmtId="0" fontId="2" fillId="0" borderId="5" xfId="0" applyFont="1" applyBorder="1"/>
    <xf numFmtId="9" fontId="11" fillId="0" borderId="7" xfId="0" applyNumberFormat="1" applyFont="1" applyBorder="1"/>
    <xf numFmtId="0" fontId="0" fillId="0" borderId="11" xfId="0" applyBorder="1"/>
    <xf numFmtId="0" fontId="12" fillId="0" borderId="11" xfId="0" applyFont="1" applyBorder="1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horizontal="left"/>
    </xf>
    <xf numFmtId="0" fontId="0" fillId="0" borderId="0" xfId="0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6" xfId="0" applyFont="1" applyBorder="1"/>
    <xf numFmtId="0" fontId="5" fillId="0" borderId="5" xfId="0" applyFont="1" applyBorder="1"/>
    <xf numFmtId="166" fontId="18" fillId="4" borderId="1" xfId="1" applyNumberFormat="1" applyFont="1" applyFill="1" applyBorder="1"/>
    <xf numFmtId="9" fontId="18" fillId="4" borderId="1" xfId="2" applyFont="1" applyFill="1" applyBorder="1"/>
    <xf numFmtId="0" fontId="19" fillId="6" borderId="1" xfId="0" applyFont="1" applyFill="1" applyBorder="1" applyAlignment="1">
      <alignment horizontal="center"/>
    </xf>
    <xf numFmtId="0" fontId="19" fillId="5" borderId="1" xfId="0" applyFont="1" applyFill="1" applyBorder="1" applyAlignment="1">
      <alignment horizontal="center"/>
    </xf>
    <xf numFmtId="0" fontId="21" fillId="0" borderId="0" xfId="0" applyFont="1"/>
    <xf numFmtId="168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0" fontId="17" fillId="3" borderId="10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0" fillId="0" borderId="9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166" fontId="0" fillId="0" borderId="9" xfId="1" applyNumberFormat="1" applyFont="1" applyBorder="1" applyAlignment="1">
      <alignment horizontal="left" vertical="center"/>
    </xf>
    <xf numFmtId="166" fontId="0" fillId="0" borderId="8" xfId="1" applyNumberFormat="1" applyFont="1" applyBorder="1" applyAlignment="1">
      <alignment horizontal="left" vertical="center"/>
    </xf>
    <xf numFmtId="0" fontId="14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2" fillId="0" borderId="10" xfId="0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</cellXfs>
  <cellStyles count="43"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Moneda" xfId="1" builtinId="4"/>
    <cellStyle name="Normal" xfId="0" builtinId="0"/>
    <cellStyle name="Porcentaje" xfId="2" builtin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Cash Flow by Months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'Financials Example'!$B$34</c:f>
              <c:strCache>
                <c:ptCount val="1"/>
                <c:pt idx="0">
                  <c:v>Cash Flow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'Financials Example'!$C$33:$I$33</c:f>
              <c:numCache>
                <c:formatCode>General</c:formatCode>
                <c:ptCount val="7"/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</c:numCache>
            </c:numRef>
          </c:cat>
          <c:val>
            <c:numRef>
              <c:f>'Financials Example'!$C$34:$I$34</c:f>
              <c:numCache>
                <c:formatCode>_("$"* #,##0_);_("$"* \(#,##0\);_("$"* "-"??_);_(@_)</c:formatCode>
                <c:ptCount val="7"/>
                <c:pt idx="1">
                  <c:v>-150000</c:v>
                </c:pt>
                <c:pt idx="2">
                  <c:v>-20000</c:v>
                </c:pt>
                <c:pt idx="3">
                  <c:v>155000</c:v>
                </c:pt>
                <c:pt idx="4">
                  <c:v>115000</c:v>
                </c:pt>
                <c:pt idx="5">
                  <c:v>265000</c:v>
                </c:pt>
                <c:pt idx="6">
                  <c:v>265000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0000"/>
                  </a:solidFill>
                  <a:ln>
                    <a:noFill/>
                  </a:ln>
                  <a:effectLst>
                    <a:outerShdw blurRad="50800" dist="38100" dir="5400000" algn="t" rotWithShape="0">
                      <a:prstClr val="black">
                        <a:alpha val="40000"/>
                      </a:prstClr>
                    </a:outerShdw>
                  </a:effectLst>
                </c14:spPr>
              </c14:invertSolidFillFmt>
            </c:ext>
            <c:ext xmlns:c16="http://schemas.microsoft.com/office/drawing/2014/chart" uri="{C3380CC4-5D6E-409C-BE32-E72D297353CC}">
              <c16:uniqueId val="{00000000-A99F-495E-A50B-85321B4313F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37"/>
        <c:overlap val="-27"/>
        <c:axId val="1002710447"/>
        <c:axId val="1042018127"/>
      </c:barChart>
      <c:catAx>
        <c:axId val="10027104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042018127"/>
        <c:crosses val="autoZero"/>
        <c:auto val="1"/>
        <c:lblAlgn val="ctr"/>
        <c:lblOffset val="100"/>
        <c:noMultiLvlLbl val="0"/>
      </c:catAx>
      <c:valAx>
        <c:axId val="1042018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0027104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Cash Flow by Year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'Instructions - Financials'!$B$34</c:f>
              <c:strCache>
                <c:ptCount val="1"/>
                <c:pt idx="0">
                  <c:v>Cash Flow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'Instructions - Financials'!$C$33:$I$33</c:f>
              <c:numCache>
                <c:formatCode>General</c:formatCode>
                <c:ptCount val="7"/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</c:numCache>
            </c:numRef>
          </c:cat>
          <c:val>
            <c:numRef>
              <c:f>'Instructions - Financials'!$C$34:$I$34</c:f>
              <c:numCache>
                <c:formatCode>_("$"* #,##0_);_("$"* \(#,##0\);_("$"* "-"??_);_(@_)</c:formatCode>
                <c:ptCount val="7"/>
                <c:pt idx="1">
                  <c:v>-425000</c:v>
                </c:pt>
                <c:pt idx="2">
                  <c:v>370000</c:v>
                </c:pt>
                <c:pt idx="3">
                  <c:v>440000</c:v>
                </c:pt>
                <c:pt idx="4">
                  <c:v>570000</c:v>
                </c:pt>
                <c:pt idx="5">
                  <c:v>420000</c:v>
                </c:pt>
                <c:pt idx="6">
                  <c:v>220000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0000"/>
                  </a:solidFill>
                  <a:ln>
                    <a:noFill/>
                  </a:ln>
                  <a:effectLst>
                    <a:outerShdw blurRad="50800" dist="38100" dir="5400000" algn="t" rotWithShape="0">
                      <a:prstClr val="black">
                        <a:alpha val="40000"/>
                      </a:prstClr>
                    </a:outerShdw>
                  </a:effectLst>
                </c14:spPr>
              </c14:invertSolidFillFmt>
            </c:ext>
            <c:ext xmlns:c16="http://schemas.microsoft.com/office/drawing/2014/chart" uri="{C3380CC4-5D6E-409C-BE32-E72D297353CC}">
              <c16:uniqueId val="{00000000-D934-44C5-A3EE-A29512382DB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37"/>
        <c:overlap val="-27"/>
        <c:axId val="1002710447"/>
        <c:axId val="1042018127"/>
      </c:barChart>
      <c:catAx>
        <c:axId val="10027104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042018127"/>
        <c:crosses val="autoZero"/>
        <c:auto val="1"/>
        <c:lblAlgn val="ctr"/>
        <c:lblOffset val="100"/>
        <c:noMultiLvlLbl val="0"/>
      </c:catAx>
      <c:valAx>
        <c:axId val="1042018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0027104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223837</xdr:colOff>
      <xdr:row>27</xdr:row>
      <xdr:rowOff>152399</xdr:rowOff>
    </xdr:from>
    <xdr:to>
      <xdr:col>8</xdr:col>
      <xdr:colOff>933450</xdr:colOff>
      <xdr:row>42</xdr:row>
      <xdr:rowOff>190499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5449A82-E073-4D66-BA2A-D9D7979756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394137</xdr:colOff>
      <xdr:row>4</xdr:row>
      <xdr:rowOff>29560</xdr:rowOff>
    </xdr:from>
    <xdr:to>
      <xdr:col>12</xdr:col>
      <xdr:colOff>660836</xdr:colOff>
      <xdr:row>5</xdr:row>
      <xdr:rowOff>99190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8771F9C3-7EAF-4CF9-823E-8D3802638689}"/>
            </a:ext>
          </a:extLst>
        </xdr:cNvPr>
        <xdr:cNvSpPr>
          <a:spLocks noChangeAspect="1"/>
        </xdr:cNvSpPr>
      </xdr:nvSpPr>
      <xdr:spPr>
        <a:xfrm>
          <a:off x="12995603" y="828784"/>
          <a:ext cx="266699" cy="266699"/>
        </a:xfrm>
        <a:prstGeom prst="ellipse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>
              <a:solidFill>
                <a:sysClr val="windowText" lastClr="000000"/>
              </a:solidFill>
            </a:rPr>
            <a:t>A</a:t>
          </a:r>
        </a:p>
      </xdr:txBody>
    </xdr:sp>
    <xdr:clientData/>
  </xdr:twoCellAnchor>
  <xdr:oneCellAnchor>
    <xdr:from>
      <xdr:col>12</xdr:col>
      <xdr:colOff>676354</xdr:colOff>
      <xdr:row>4</xdr:row>
      <xdr:rowOff>2952</xdr:rowOff>
    </xdr:from>
    <xdr:ext cx="2438400" cy="749821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C5FC7D2A-148C-4099-9A2F-0318CBF58ABF}"/>
            </a:ext>
          </a:extLst>
        </xdr:cNvPr>
        <xdr:cNvSpPr txBox="1"/>
      </xdr:nvSpPr>
      <xdr:spPr>
        <a:xfrm>
          <a:off x="13240792" y="805621"/>
          <a:ext cx="2438400" cy="7498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400"/>
            <a:t>Briefly</a:t>
          </a:r>
          <a:r>
            <a:rPr lang="en-US" sz="1400" baseline="0"/>
            <a:t> describe the project and note the financial or other benefits.</a:t>
          </a:r>
          <a:endParaRPr lang="en-US" sz="1400"/>
        </a:p>
      </xdr:txBody>
    </xdr:sp>
    <xdr:clientData/>
  </xdr:oneCellAnchor>
  <xdr:twoCellAnchor>
    <xdr:from>
      <xdr:col>5</xdr:col>
      <xdr:colOff>600410</xdr:colOff>
      <xdr:row>1</xdr:row>
      <xdr:rowOff>9012</xdr:rowOff>
    </xdr:from>
    <xdr:to>
      <xdr:col>5</xdr:col>
      <xdr:colOff>864895</xdr:colOff>
      <xdr:row>1</xdr:row>
      <xdr:rowOff>281984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D357F18B-A194-4412-BC99-AFE7DD7D3113}"/>
            </a:ext>
          </a:extLst>
        </xdr:cNvPr>
        <xdr:cNvSpPr>
          <a:spLocks noChangeAspect="1"/>
        </xdr:cNvSpPr>
      </xdr:nvSpPr>
      <xdr:spPr>
        <a:xfrm>
          <a:off x="5031140" y="212355"/>
          <a:ext cx="264485" cy="272972"/>
        </a:xfrm>
        <a:prstGeom prst="ellipse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>
              <a:solidFill>
                <a:sysClr val="windowText" lastClr="000000"/>
              </a:solidFill>
            </a:rPr>
            <a:t>A</a:t>
          </a:r>
        </a:p>
      </xdr:txBody>
    </xdr:sp>
    <xdr:clientData/>
  </xdr:twoCellAnchor>
  <xdr:twoCellAnchor>
    <xdr:from>
      <xdr:col>5</xdr:col>
      <xdr:colOff>856277</xdr:colOff>
      <xdr:row>7</xdr:row>
      <xdr:rowOff>5579</xdr:rowOff>
    </xdr:from>
    <xdr:to>
      <xdr:col>5</xdr:col>
      <xdr:colOff>1120762</xdr:colOff>
      <xdr:row>7</xdr:row>
      <xdr:rowOff>278551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DFB9EB2F-70F2-4758-B7CC-765B83FD02C2}"/>
            </a:ext>
          </a:extLst>
        </xdr:cNvPr>
        <xdr:cNvSpPr>
          <a:spLocks noChangeAspect="1"/>
        </xdr:cNvSpPr>
      </xdr:nvSpPr>
      <xdr:spPr>
        <a:xfrm>
          <a:off x="5287007" y="1300551"/>
          <a:ext cx="264485" cy="272972"/>
        </a:xfrm>
        <a:prstGeom prst="ellipse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>
              <a:solidFill>
                <a:sysClr val="windowText" lastClr="000000"/>
              </a:solidFill>
            </a:rPr>
            <a:t>B</a:t>
          </a:r>
        </a:p>
      </xdr:txBody>
    </xdr:sp>
    <xdr:clientData/>
  </xdr:twoCellAnchor>
  <xdr:twoCellAnchor>
    <xdr:from>
      <xdr:col>12</xdr:col>
      <xdr:colOff>377654</xdr:colOff>
      <xdr:row>8</xdr:row>
      <xdr:rowOff>61670</xdr:rowOff>
    </xdr:from>
    <xdr:to>
      <xdr:col>12</xdr:col>
      <xdr:colOff>644353</xdr:colOff>
      <xdr:row>10</xdr:row>
      <xdr:rowOff>67086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B9555566-315A-4518-A29C-CE4F8A511F0C}"/>
            </a:ext>
          </a:extLst>
        </xdr:cNvPr>
        <xdr:cNvSpPr>
          <a:spLocks noChangeAspect="1"/>
        </xdr:cNvSpPr>
      </xdr:nvSpPr>
      <xdr:spPr>
        <a:xfrm>
          <a:off x="12942092" y="1667007"/>
          <a:ext cx="266699" cy="272972"/>
        </a:xfrm>
        <a:prstGeom prst="ellipse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>
              <a:solidFill>
                <a:sysClr val="windowText" lastClr="000000"/>
              </a:solidFill>
            </a:rPr>
            <a:t>B</a:t>
          </a:r>
        </a:p>
      </xdr:txBody>
    </xdr:sp>
    <xdr:clientData/>
  </xdr:twoCellAnchor>
  <xdr:oneCellAnchor>
    <xdr:from>
      <xdr:col>12</xdr:col>
      <xdr:colOff>670573</xdr:colOff>
      <xdr:row>8</xdr:row>
      <xdr:rowOff>35062</xdr:rowOff>
    </xdr:from>
    <xdr:ext cx="2679230" cy="749821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A09066FA-D8C9-4568-A390-FD13C1234AEF}"/>
            </a:ext>
          </a:extLst>
        </xdr:cNvPr>
        <xdr:cNvSpPr txBox="1"/>
      </xdr:nvSpPr>
      <xdr:spPr>
        <a:xfrm>
          <a:off x="13235011" y="1640399"/>
          <a:ext cx="2679230" cy="7498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400"/>
            <a:t>Describe</a:t>
          </a:r>
          <a:r>
            <a:rPr lang="en-US" sz="1400" baseline="0"/>
            <a:t> why the project is needed, i.e. sales growth, productivity, problem resolution</a:t>
          </a:r>
          <a:endParaRPr lang="en-US" sz="1400"/>
        </a:p>
      </xdr:txBody>
    </xdr:sp>
    <xdr:clientData/>
  </xdr:oneCellAnchor>
  <xdr:twoCellAnchor>
    <xdr:from>
      <xdr:col>5</xdr:col>
      <xdr:colOff>433733</xdr:colOff>
      <xdr:row>13</xdr:row>
      <xdr:rowOff>10727</xdr:rowOff>
    </xdr:from>
    <xdr:to>
      <xdr:col>5</xdr:col>
      <xdr:colOff>700432</xdr:colOff>
      <xdr:row>13</xdr:row>
      <xdr:rowOff>283699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966AA4E3-58CA-419B-9B96-0EBCFF2A07D3}"/>
            </a:ext>
          </a:extLst>
        </xdr:cNvPr>
        <xdr:cNvSpPr>
          <a:spLocks noChangeAspect="1"/>
        </xdr:cNvSpPr>
      </xdr:nvSpPr>
      <xdr:spPr>
        <a:xfrm>
          <a:off x="4864463" y="2375924"/>
          <a:ext cx="266699" cy="272972"/>
        </a:xfrm>
        <a:prstGeom prst="ellipse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>
              <a:solidFill>
                <a:sysClr val="windowText" lastClr="000000"/>
              </a:solidFill>
            </a:rPr>
            <a:t>C</a:t>
          </a:r>
        </a:p>
      </xdr:txBody>
    </xdr:sp>
    <xdr:clientData/>
  </xdr:twoCellAnchor>
  <xdr:twoCellAnchor>
    <xdr:from>
      <xdr:col>12</xdr:col>
      <xdr:colOff>380223</xdr:colOff>
      <xdr:row>13</xdr:row>
      <xdr:rowOff>246176</xdr:rowOff>
    </xdr:from>
    <xdr:to>
      <xdr:col>12</xdr:col>
      <xdr:colOff>646922</xdr:colOff>
      <xdr:row>15</xdr:row>
      <xdr:rowOff>80356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D6E4036D-133E-4B02-82E8-57B07E69CB86}"/>
            </a:ext>
          </a:extLst>
        </xdr:cNvPr>
        <xdr:cNvSpPr>
          <a:spLocks noChangeAspect="1"/>
        </xdr:cNvSpPr>
      </xdr:nvSpPr>
      <xdr:spPr>
        <a:xfrm>
          <a:off x="12944661" y="2611373"/>
          <a:ext cx="266699" cy="272972"/>
        </a:xfrm>
        <a:prstGeom prst="ellipse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>
              <a:solidFill>
                <a:sysClr val="windowText" lastClr="000000"/>
              </a:solidFill>
            </a:rPr>
            <a:t>C</a:t>
          </a:r>
        </a:p>
      </xdr:txBody>
    </xdr:sp>
    <xdr:clientData/>
  </xdr:twoCellAnchor>
  <xdr:oneCellAnchor>
    <xdr:from>
      <xdr:col>12</xdr:col>
      <xdr:colOff>694546</xdr:colOff>
      <xdr:row>13</xdr:row>
      <xdr:rowOff>219568</xdr:rowOff>
    </xdr:from>
    <xdr:ext cx="2679230" cy="311496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2F3BD249-B203-4287-96BB-37A6C40BE4BD}"/>
            </a:ext>
          </a:extLst>
        </xdr:cNvPr>
        <xdr:cNvSpPr txBox="1"/>
      </xdr:nvSpPr>
      <xdr:spPr>
        <a:xfrm>
          <a:off x="13258984" y="2584765"/>
          <a:ext cx="2679230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400"/>
        </a:p>
      </xdr:txBody>
    </xdr:sp>
    <xdr:clientData/>
  </xdr:oneCellAnchor>
  <xdr:oneCellAnchor>
    <xdr:from>
      <xdr:col>12</xdr:col>
      <xdr:colOff>630333</xdr:colOff>
      <xdr:row>13</xdr:row>
      <xdr:rowOff>176759</xdr:rowOff>
    </xdr:from>
    <xdr:ext cx="2679230" cy="1188146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A570C393-20E4-4449-BF40-38C506E9D81F}"/>
            </a:ext>
          </a:extLst>
        </xdr:cNvPr>
        <xdr:cNvSpPr txBox="1"/>
      </xdr:nvSpPr>
      <xdr:spPr>
        <a:xfrm>
          <a:off x="13194771" y="2541956"/>
          <a:ext cx="2679230" cy="11881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400"/>
            <a:t>The project manager leads</a:t>
          </a:r>
          <a:r>
            <a:rPr lang="en-US" sz="1400" baseline="0"/>
            <a:t> the project from beginning to end.   The project champion is a high level or otherwise influential person that supports the project.</a:t>
          </a:r>
          <a:endParaRPr lang="en-US" sz="1400"/>
        </a:p>
      </xdr:txBody>
    </xdr:sp>
    <xdr:clientData/>
  </xdr:oneCellAnchor>
  <xdr:twoCellAnchor>
    <xdr:from>
      <xdr:col>1</xdr:col>
      <xdr:colOff>1281781</xdr:colOff>
      <xdr:row>21</xdr:row>
      <xdr:rowOff>34701</xdr:rowOff>
    </xdr:from>
    <xdr:to>
      <xdr:col>1</xdr:col>
      <xdr:colOff>1548480</xdr:colOff>
      <xdr:row>22</xdr:row>
      <xdr:rowOff>104330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76FC7BBE-2E5A-4493-ACF1-62740C21C998}"/>
            </a:ext>
          </a:extLst>
        </xdr:cNvPr>
        <xdr:cNvSpPr>
          <a:spLocks noChangeAspect="1"/>
        </xdr:cNvSpPr>
      </xdr:nvSpPr>
      <xdr:spPr>
        <a:xfrm>
          <a:off x="1517230" y="3951723"/>
          <a:ext cx="266699" cy="272972"/>
        </a:xfrm>
        <a:prstGeom prst="ellipse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>
              <a:solidFill>
                <a:sysClr val="windowText" lastClr="000000"/>
              </a:solidFill>
            </a:rPr>
            <a:t>D</a:t>
          </a:r>
        </a:p>
      </xdr:txBody>
    </xdr:sp>
    <xdr:clientData/>
  </xdr:twoCellAnchor>
  <xdr:twoCellAnchor>
    <xdr:from>
      <xdr:col>12</xdr:col>
      <xdr:colOff>406765</xdr:colOff>
      <xdr:row>20</xdr:row>
      <xdr:rowOff>80078</xdr:rowOff>
    </xdr:from>
    <xdr:to>
      <xdr:col>12</xdr:col>
      <xdr:colOff>673464</xdr:colOff>
      <xdr:row>22</xdr:row>
      <xdr:rowOff>64089</xdr:rowOff>
    </xdr:to>
    <xdr:sp macro="" textlink="">
      <xdr:nvSpPr>
        <xdr:cNvPr id="23" name="Oval 22">
          <a:extLst>
            <a:ext uri="{FF2B5EF4-FFF2-40B4-BE49-F238E27FC236}">
              <a16:creationId xmlns:a16="http://schemas.microsoft.com/office/drawing/2014/main" id="{AF87E2CD-72C7-4755-B296-908DEC6B7A48}"/>
            </a:ext>
          </a:extLst>
        </xdr:cNvPr>
        <xdr:cNvSpPr>
          <a:spLocks noChangeAspect="1"/>
        </xdr:cNvSpPr>
      </xdr:nvSpPr>
      <xdr:spPr>
        <a:xfrm>
          <a:off x="12971203" y="3911482"/>
          <a:ext cx="266699" cy="272972"/>
        </a:xfrm>
        <a:prstGeom prst="ellipse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>
              <a:solidFill>
                <a:sysClr val="windowText" lastClr="000000"/>
              </a:solidFill>
            </a:rPr>
            <a:t>D</a:t>
          </a:r>
        </a:p>
      </xdr:txBody>
    </xdr:sp>
    <xdr:clientData/>
  </xdr:twoCellAnchor>
  <xdr:oneCellAnchor>
    <xdr:from>
      <xdr:col>12</xdr:col>
      <xdr:colOff>643604</xdr:colOff>
      <xdr:row>20</xdr:row>
      <xdr:rowOff>29497</xdr:rowOff>
    </xdr:from>
    <xdr:ext cx="2679230" cy="968983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9E83A9A8-06E8-4130-B995-6C31CFE4D428}"/>
            </a:ext>
          </a:extLst>
        </xdr:cNvPr>
        <xdr:cNvSpPr txBox="1"/>
      </xdr:nvSpPr>
      <xdr:spPr>
        <a:xfrm>
          <a:off x="13208042" y="3860901"/>
          <a:ext cx="2679230" cy="9689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400"/>
            <a:t>These</a:t>
          </a:r>
          <a:r>
            <a:rPr lang="en-US" sz="1400" baseline="0"/>
            <a:t> values can be found in the financials tab.  Color code as needed to show acceptable or unacceptable financial metrics.</a:t>
          </a:r>
          <a:endParaRPr lang="en-US" sz="1400"/>
        </a:p>
      </xdr:txBody>
    </xdr:sp>
    <xdr:clientData/>
  </xdr:oneCellAnchor>
  <xdr:twoCellAnchor>
    <xdr:from>
      <xdr:col>5</xdr:col>
      <xdr:colOff>1179895</xdr:colOff>
      <xdr:row>21</xdr:row>
      <xdr:rowOff>29136</xdr:rowOff>
    </xdr:from>
    <xdr:to>
      <xdr:col>5</xdr:col>
      <xdr:colOff>1446594</xdr:colOff>
      <xdr:row>22</xdr:row>
      <xdr:rowOff>98765</xdr:rowOff>
    </xdr:to>
    <xdr:sp macro="" textlink="">
      <xdr:nvSpPr>
        <xdr:cNvPr id="27" name="Oval 26">
          <a:extLst>
            <a:ext uri="{FF2B5EF4-FFF2-40B4-BE49-F238E27FC236}">
              <a16:creationId xmlns:a16="http://schemas.microsoft.com/office/drawing/2014/main" id="{295C9FD1-11FE-4E4B-8639-9D3EA6D7CFB0}"/>
            </a:ext>
          </a:extLst>
        </xdr:cNvPr>
        <xdr:cNvSpPr>
          <a:spLocks noChangeAspect="1"/>
        </xdr:cNvSpPr>
      </xdr:nvSpPr>
      <xdr:spPr>
        <a:xfrm>
          <a:off x="5610625" y="3946158"/>
          <a:ext cx="266699" cy="272972"/>
        </a:xfrm>
        <a:prstGeom prst="ellipse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>
              <a:solidFill>
                <a:sysClr val="windowText" lastClr="000000"/>
              </a:solidFill>
            </a:rPr>
            <a:t>E</a:t>
          </a:r>
        </a:p>
      </xdr:txBody>
    </xdr:sp>
    <xdr:clientData/>
  </xdr:twoCellAnchor>
  <xdr:twoCellAnchor>
    <xdr:from>
      <xdr:col>12</xdr:col>
      <xdr:colOff>398631</xdr:colOff>
      <xdr:row>26</xdr:row>
      <xdr:rowOff>29131</xdr:rowOff>
    </xdr:from>
    <xdr:to>
      <xdr:col>12</xdr:col>
      <xdr:colOff>665330</xdr:colOff>
      <xdr:row>27</xdr:row>
      <xdr:rowOff>98760</xdr:rowOff>
    </xdr:to>
    <xdr:sp macro="" textlink="">
      <xdr:nvSpPr>
        <xdr:cNvPr id="28" name="Oval 27">
          <a:extLst>
            <a:ext uri="{FF2B5EF4-FFF2-40B4-BE49-F238E27FC236}">
              <a16:creationId xmlns:a16="http://schemas.microsoft.com/office/drawing/2014/main" id="{133A3C02-FD1D-47F7-B848-8ACC3D057A87}"/>
            </a:ext>
          </a:extLst>
        </xdr:cNvPr>
        <xdr:cNvSpPr>
          <a:spLocks noChangeAspect="1"/>
        </xdr:cNvSpPr>
      </xdr:nvSpPr>
      <xdr:spPr>
        <a:xfrm>
          <a:off x="12963069" y="4962867"/>
          <a:ext cx="266699" cy="272972"/>
        </a:xfrm>
        <a:prstGeom prst="ellipse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>
              <a:solidFill>
                <a:sysClr val="windowText" lastClr="000000"/>
              </a:solidFill>
            </a:rPr>
            <a:t>E</a:t>
          </a:r>
        </a:p>
      </xdr:txBody>
    </xdr:sp>
    <xdr:clientData/>
  </xdr:twoCellAnchor>
  <xdr:oneCellAnchor>
    <xdr:from>
      <xdr:col>12</xdr:col>
      <xdr:colOff>635470</xdr:colOff>
      <xdr:row>25</xdr:row>
      <xdr:rowOff>181893</xdr:rowOff>
    </xdr:from>
    <xdr:ext cx="2679230" cy="968983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3990AB1B-E5FD-4D0C-8E7F-999A89311314}"/>
            </a:ext>
          </a:extLst>
        </xdr:cNvPr>
        <xdr:cNvSpPr txBox="1"/>
      </xdr:nvSpPr>
      <xdr:spPr>
        <a:xfrm>
          <a:off x="13199908" y="4912286"/>
          <a:ext cx="2679230" cy="9689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400"/>
            <a:t>Note</a:t>
          </a:r>
          <a:r>
            <a:rPr lang="en-US" sz="1400" baseline="0"/>
            <a:t> the major funding needs for the project, including capital expenditures and expenses that are outside of the normal budget.</a:t>
          </a:r>
          <a:endParaRPr lang="en-US" sz="1400"/>
        </a:p>
      </xdr:txBody>
    </xdr:sp>
    <xdr:clientData/>
  </xdr:oneCellAnchor>
  <xdr:twoCellAnchor>
    <xdr:from>
      <xdr:col>9</xdr:col>
      <xdr:colOff>882801</xdr:colOff>
      <xdr:row>21</xdr:row>
      <xdr:rowOff>63810</xdr:rowOff>
    </xdr:from>
    <xdr:to>
      <xdr:col>9</xdr:col>
      <xdr:colOff>1149500</xdr:colOff>
      <xdr:row>22</xdr:row>
      <xdr:rowOff>133439</xdr:rowOff>
    </xdr:to>
    <xdr:sp macro="" textlink="">
      <xdr:nvSpPr>
        <xdr:cNvPr id="30" name="Oval 29">
          <a:extLst>
            <a:ext uri="{FF2B5EF4-FFF2-40B4-BE49-F238E27FC236}">
              <a16:creationId xmlns:a16="http://schemas.microsoft.com/office/drawing/2014/main" id="{885008C1-1E7C-4018-A794-3D47BD40F8A4}"/>
            </a:ext>
          </a:extLst>
        </xdr:cNvPr>
        <xdr:cNvSpPr>
          <a:spLocks noChangeAspect="1"/>
        </xdr:cNvSpPr>
      </xdr:nvSpPr>
      <xdr:spPr>
        <a:xfrm>
          <a:off x="9594430" y="3980832"/>
          <a:ext cx="266699" cy="272972"/>
        </a:xfrm>
        <a:prstGeom prst="ellipse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>
              <a:solidFill>
                <a:sysClr val="windowText" lastClr="000000"/>
              </a:solidFill>
            </a:rPr>
            <a:t>F</a:t>
          </a:r>
        </a:p>
      </xdr:txBody>
    </xdr:sp>
    <xdr:clientData/>
  </xdr:twoCellAnchor>
  <xdr:twoCellAnchor>
    <xdr:from>
      <xdr:col>12</xdr:col>
      <xdr:colOff>379795</xdr:colOff>
      <xdr:row>29</xdr:row>
      <xdr:rowOff>95912</xdr:rowOff>
    </xdr:from>
    <xdr:to>
      <xdr:col>12</xdr:col>
      <xdr:colOff>646494</xdr:colOff>
      <xdr:row>31</xdr:row>
      <xdr:rowOff>47817</xdr:rowOff>
    </xdr:to>
    <xdr:sp macro="" textlink="">
      <xdr:nvSpPr>
        <xdr:cNvPr id="31" name="Oval 30">
          <a:extLst>
            <a:ext uri="{FF2B5EF4-FFF2-40B4-BE49-F238E27FC236}">
              <a16:creationId xmlns:a16="http://schemas.microsoft.com/office/drawing/2014/main" id="{8E548779-C7B9-48F8-8CFE-322523F1E8B0}"/>
            </a:ext>
          </a:extLst>
        </xdr:cNvPr>
        <xdr:cNvSpPr>
          <a:spLocks noChangeAspect="1"/>
        </xdr:cNvSpPr>
      </xdr:nvSpPr>
      <xdr:spPr>
        <a:xfrm>
          <a:off x="12944233" y="5971446"/>
          <a:ext cx="266699" cy="272972"/>
        </a:xfrm>
        <a:prstGeom prst="ellipse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>
              <a:solidFill>
                <a:sysClr val="windowText" lastClr="000000"/>
              </a:solidFill>
            </a:rPr>
            <a:t>F</a:t>
          </a:r>
        </a:p>
      </xdr:txBody>
    </xdr:sp>
    <xdr:clientData/>
  </xdr:twoCellAnchor>
  <xdr:oneCellAnchor>
    <xdr:from>
      <xdr:col>12</xdr:col>
      <xdr:colOff>616634</xdr:colOff>
      <xdr:row>29</xdr:row>
      <xdr:rowOff>45331</xdr:rowOff>
    </xdr:from>
    <xdr:ext cx="2679230" cy="968983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D0B59297-2A4E-4966-9D37-7AC407C5BDA7}"/>
            </a:ext>
          </a:extLst>
        </xdr:cNvPr>
        <xdr:cNvSpPr txBox="1"/>
      </xdr:nvSpPr>
      <xdr:spPr>
        <a:xfrm>
          <a:off x="13181072" y="5920865"/>
          <a:ext cx="2679230" cy="9689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400"/>
            <a:t>These are the</a:t>
          </a:r>
          <a:r>
            <a:rPr lang="en-US" sz="1400" baseline="0"/>
            <a:t> completion dates for major project milestones.  The last date should reflect the completed project.</a:t>
          </a:r>
          <a:endParaRPr lang="en-US" sz="1400"/>
        </a:p>
      </xdr:txBody>
    </xdr:sp>
    <xdr:clientData/>
  </xdr:oneCellAnchor>
  <xdr:twoCellAnchor>
    <xdr:from>
      <xdr:col>1</xdr:col>
      <xdr:colOff>39892</xdr:colOff>
      <xdr:row>37</xdr:row>
      <xdr:rowOff>194804</xdr:rowOff>
    </xdr:from>
    <xdr:to>
      <xdr:col>1</xdr:col>
      <xdr:colOff>306591</xdr:colOff>
      <xdr:row>39</xdr:row>
      <xdr:rowOff>28984</xdr:rowOff>
    </xdr:to>
    <xdr:sp macro="" textlink="">
      <xdr:nvSpPr>
        <xdr:cNvPr id="25" name="Oval 24">
          <a:extLst>
            <a:ext uri="{FF2B5EF4-FFF2-40B4-BE49-F238E27FC236}">
              <a16:creationId xmlns:a16="http://schemas.microsoft.com/office/drawing/2014/main" id="{BB3958E8-17A7-4D8B-9C74-FB07FF2FB3B7}"/>
            </a:ext>
          </a:extLst>
        </xdr:cNvPr>
        <xdr:cNvSpPr>
          <a:spLocks noChangeAspect="1"/>
        </xdr:cNvSpPr>
      </xdr:nvSpPr>
      <xdr:spPr>
        <a:xfrm>
          <a:off x="275341" y="7707782"/>
          <a:ext cx="266699" cy="272972"/>
        </a:xfrm>
        <a:prstGeom prst="ellipse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>
              <a:solidFill>
                <a:sysClr val="windowText" lastClr="000000"/>
              </a:solidFill>
            </a:rPr>
            <a:t>G</a:t>
          </a:r>
        </a:p>
      </xdr:txBody>
    </xdr:sp>
    <xdr:clientData/>
  </xdr:twoCellAnchor>
  <xdr:oneCellAnchor>
    <xdr:from>
      <xdr:col>1</xdr:col>
      <xdr:colOff>276731</xdr:colOff>
      <xdr:row>37</xdr:row>
      <xdr:rowOff>144223</xdr:rowOff>
    </xdr:from>
    <xdr:ext cx="3715208" cy="749821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C391F9A5-2391-4B05-B163-19B6824C62CE}"/>
            </a:ext>
          </a:extLst>
        </xdr:cNvPr>
        <xdr:cNvSpPr txBox="1"/>
      </xdr:nvSpPr>
      <xdr:spPr>
        <a:xfrm>
          <a:off x="512180" y="7657201"/>
          <a:ext cx="3715208" cy="7498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400"/>
            <a:t>Note</a:t>
          </a:r>
          <a:r>
            <a:rPr lang="en-US" sz="1400" baseline="0"/>
            <a:t> the in-house support time that will be needed from various functions.  Doing this will avoid having to "beg" for help later.</a:t>
          </a:r>
          <a:endParaRPr lang="en-US" sz="1400"/>
        </a:p>
      </xdr:txBody>
    </xdr:sp>
    <xdr:clientData/>
  </xdr:oneCellAnchor>
  <xdr:twoCellAnchor>
    <xdr:from>
      <xdr:col>1</xdr:col>
      <xdr:colOff>1027066</xdr:colOff>
      <xdr:row>30</xdr:row>
      <xdr:rowOff>47542</xdr:rowOff>
    </xdr:from>
    <xdr:to>
      <xdr:col>1</xdr:col>
      <xdr:colOff>1293765</xdr:colOff>
      <xdr:row>31</xdr:row>
      <xdr:rowOff>117171</xdr:rowOff>
    </xdr:to>
    <xdr:sp macro="" textlink="">
      <xdr:nvSpPr>
        <xdr:cNvPr id="33" name="Oval 32">
          <a:extLst>
            <a:ext uri="{FF2B5EF4-FFF2-40B4-BE49-F238E27FC236}">
              <a16:creationId xmlns:a16="http://schemas.microsoft.com/office/drawing/2014/main" id="{BE992234-CA3B-4D2C-A0F9-1E4099F63A5D}"/>
            </a:ext>
          </a:extLst>
        </xdr:cNvPr>
        <xdr:cNvSpPr>
          <a:spLocks noChangeAspect="1"/>
        </xdr:cNvSpPr>
      </xdr:nvSpPr>
      <xdr:spPr>
        <a:xfrm>
          <a:off x="1262515" y="6040800"/>
          <a:ext cx="266699" cy="272972"/>
        </a:xfrm>
        <a:prstGeom prst="ellipse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>
              <a:solidFill>
                <a:sysClr val="windowText" lastClr="000000"/>
              </a:solidFill>
            </a:rPr>
            <a:t>G</a:t>
          </a:r>
        </a:p>
      </xdr:txBody>
    </xdr:sp>
    <xdr:clientData/>
  </xdr:twoCellAnchor>
  <xdr:twoCellAnchor>
    <xdr:from>
      <xdr:col>5</xdr:col>
      <xdr:colOff>1134089</xdr:colOff>
      <xdr:row>30</xdr:row>
      <xdr:rowOff>47542</xdr:rowOff>
    </xdr:from>
    <xdr:to>
      <xdr:col>5</xdr:col>
      <xdr:colOff>1400788</xdr:colOff>
      <xdr:row>31</xdr:row>
      <xdr:rowOff>117171</xdr:rowOff>
    </xdr:to>
    <xdr:sp macro="" textlink="">
      <xdr:nvSpPr>
        <xdr:cNvPr id="34" name="Oval 33">
          <a:extLst>
            <a:ext uri="{FF2B5EF4-FFF2-40B4-BE49-F238E27FC236}">
              <a16:creationId xmlns:a16="http://schemas.microsoft.com/office/drawing/2014/main" id="{9001384F-A4AD-4DF4-8181-32D5BF2BA733}"/>
            </a:ext>
          </a:extLst>
        </xdr:cNvPr>
        <xdr:cNvSpPr>
          <a:spLocks noChangeAspect="1"/>
        </xdr:cNvSpPr>
      </xdr:nvSpPr>
      <xdr:spPr>
        <a:xfrm>
          <a:off x="5564819" y="6040800"/>
          <a:ext cx="266699" cy="272972"/>
        </a:xfrm>
        <a:prstGeom prst="ellipse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>
              <a:solidFill>
                <a:sysClr val="windowText" lastClr="000000"/>
              </a:solidFill>
            </a:rPr>
            <a:t>H</a:t>
          </a:r>
        </a:p>
      </xdr:txBody>
    </xdr:sp>
    <xdr:clientData/>
  </xdr:twoCellAnchor>
  <xdr:twoCellAnchor>
    <xdr:from>
      <xdr:col>5</xdr:col>
      <xdr:colOff>41281</xdr:colOff>
      <xdr:row>38</xdr:row>
      <xdr:rowOff>15798</xdr:rowOff>
    </xdr:from>
    <xdr:to>
      <xdr:col>5</xdr:col>
      <xdr:colOff>307980</xdr:colOff>
      <xdr:row>39</xdr:row>
      <xdr:rowOff>53320</xdr:rowOff>
    </xdr:to>
    <xdr:sp macro="" textlink="">
      <xdr:nvSpPr>
        <xdr:cNvPr id="35" name="Oval 34">
          <a:extLst>
            <a:ext uri="{FF2B5EF4-FFF2-40B4-BE49-F238E27FC236}">
              <a16:creationId xmlns:a16="http://schemas.microsoft.com/office/drawing/2014/main" id="{5D304A50-8D66-4281-BE71-F7624118F29A}"/>
            </a:ext>
          </a:extLst>
        </xdr:cNvPr>
        <xdr:cNvSpPr>
          <a:spLocks noChangeAspect="1"/>
        </xdr:cNvSpPr>
      </xdr:nvSpPr>
      <xdr:spPr>
        <a:xfrm>
          <a:off x="4472011" y="7732118"/>
          <a:ext cx="266699" cy="272972"/>
        </a:xfrm>
        <a:prstGeom prst="ellipse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>
              <a:solidFill>
                <a:sysClr val="windowText" lastClr="000000"/>
              </a:solidFill>
            </a:rPr>
            <a:t>H</a:t>
          </a:r>
        </a:p>
      </xdr:txBody>
    </xdr:sp>
    <xdr:clientData/>
  </xdr:twoCellAnchor>
  <xdr:oneCellAnchor>
    <xdr:from>
      <xdr:col>5</xdr:col>
      <xdr:colOff>300704</xdr:colOff>
      <xdr:row>37</xdr:row>
      <xdr:rowOff>146792</xdr:rowOff>
    </xdr:from>
    <xdr:ext cx="3715208" cy="530658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D8ED60C2-2AD3-46A2-964E-95DC46BB5278}"/>
            </a:ext>
          </a:extLst>
        </xdr:cNvPr>
        <xdr:cNvSpPr txBox="1"/>
      </xdr:nvSpPr>
      <xdr:spPr>
        <a:xfrm>
          <a:off x="4731434" y="7659770"/>
          <a:ext cx="3715208" cy="5306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400"/>
            <a:t>This section includes any outside</a:t>
          </a:r>
          <a:r>
            <a:rPr lang="en-US" sz="1400" baseline="0"/>
            <a:t> services that will be required, along with the planned spend.</a:t>
          </a:r>
          <a:endParaRPr lang="en-US" sz="1400"/>
        </a:p>
      </xdr:txBody>
    </xdr:sp>
    <xdr:clientData/>
  </xdr:oneCellAnchor>
  <xdr:twoCellAnchor>
    <xdr:from>
      <xdr:col>9</xdr:col>
      <xdr:colOff>1190169</xdr:colOff>
      <xdr:row>30</xdr:row>
      <xdr:rowOff>50110</xdr:rowOff>
    </xdr:from>
    <xdr:to>
      <xdr:col>9</xdr:col>
      <xdr:colOff>1456868</xdr:colOff>
      <xdr:row>31</xdr:row>
      <xdr:rowOff>119739</xdr:rowOff>
    </xdr:to>
    <xdr:sp macro="" textlink="">
      <xdr:nvSpPr>
        <xdr:cNvPr id="37" name="Oval 36">
          <a:extLst>
            <a:ext uri="{FF2B5EF4-FFF2-40B4-BE49-F238E27FC236}">
              <a16:creationId xmlns:a16="http://schemas.microsoft.com/office/drawing/2014/main" id="{544B8848-CB48-4757-9FB8-2C737D8F886C}"/>
            </a:ext>
          </a:extLst>
        </xdr:cNvPr>
        <xdr:cNvSpPr>
          <a:spLocks noChangeAspect="1"/>
        </xdr:cNvSpPr>
      </xdr:nvSpPr>
      <xdr:spPr>
        <a:xfrm>
          <a:off x="9901798" y="6043368"/>
          <a:ext cx="266699" cy="272972"/>
        </a:xfrm>
        <a:prstGeom prst="ellipse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>
              <a:solidFill>
                <a:sysClr val="windowText" lastClr="000000"/>
              </a:solidFill>
            </a:rPr>
            <a:t>I</a:t>
          </a:r>
        </a:p>
      </xdr:txBody>
    </xdr:sp>
    <xdr:clientData/>
  </xdr:twoCellAnchor>
  <xdr:oneCellAnchor>
    <xdr:from>
      <xdr:col>9</xdr:col>
      <xdr:colOff>410295</xdr:colOff>
      <xdr:row>37</xdr:row>
      <xdr:rowOff>170765</xdr:rowOff>
    </xdr:from>
    <xdr:ext cx="3715208" cy="530658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39A53AD3-E215-4D29-A454-11A850534A5A}"/>
            </a:ext>
          </a:extLst>
        </xdr:cNvPr>
        <xdr:cNvSpPr txBox="1"/>
      </xdr:nvSpPr>
      <xdr:spPr>
        <a:xfrm>
          <a:off x="9121924" y="7683743"/>
          <a:ext cx="3715208" cy="5306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400"/>
            <a:t>This section includes any outside</a:t>
          </a:r>
          <a:r>
            <a:rPr lang="en-US" sz="1400" baseline="0"/>
            <a:t> services that will be required, along with the planned spend.</a:t>
          </a:r>
          <a:endParaRPr lang="en-US" sz="1400"/>
        </a:p>
      </xdr:txBody>
    </xdr:sp>
    <xdr:clientData/>
  </xdr:oneCellAnchor>
  <xdr:twoCellAnchor>
    <xdr:from>
      <xdr:col>9</xdr:col>
      <xdr:colOff>4788</xdr:colOff>
      <xdr:row>38</xdr:row>
      <xdr:rowOff>20572</xdr:rowOff>
    </xdr:from>
    <xdr:to>
      <xdr:col>9</xdr:col>
      <xdr:colOff>271487</xdr:colOff>
      <xdr:row>39</xdr:row>
      <xdr:rowOff>58094</xdr:rowOff>
    </xdr:to>
    <xdr:sp macro="" textlink="">
      <xdr:nvSpPr>
        <xdr:cNvPr id="39" name="Oval 38">
          <a:extLst>
            <a:ext uri="{FF2B5EF4-FFF2-40B4-BE49-F238E27FC236}">
              <a16:creationId xmlns:a16="http://schemas.microsoft.com/office/drawing/2014/main" id="{80AE6734-EA19-408F-ABF7-45B4D5218860}"/>
            </a:ext>
          </a:extLst>
        </xdr:cNvPr>
        <xdr:cNvSpPr>
          <a:spLocks noChangeAspect="1"/>
        </xdr:cNvSpPr>
      </xdr:nvSpPr>
      <xdr:spPr>
        <a:xfrm>
          <a:off x="8716417" y="7736892"/>
          <a:ext cx="266699" cy="272972"/>
        </a:xfrm>
        <a:prstGeom prst="ellipse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>
              <a:solidFill>
                <a:sysClr val="windowText" lastClr="000000"/>
              </a:solidFill>
            </a:rPr>
            <a:t>I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223837</xdr:colOff>
      <xdr:row>27</xdr:row>
      <xdr:rowOff>152399</xdr:rowOff>
    </xdr:from>
    <xdr:to>
      <xdr:col>8</xdr:col>
      <xdr:colOff>933450</xdr:colOff>
      <xdr:row>42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1055AD7-CC93-4147-8354-3FDBD20981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323850</xdr:colOff>
      <xdr:row>2</xdr:row>
      <xdr:rowOff>133350</xdr:rowOff>
    </xdr:from>
    <xdr:to>
      <xdr:col>2</xdr:col>
      <xdr:colOff>588335</xdr:colOff>
      <xdr:row>4</xdr:row>
      <xdr:rowOff>6272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3DC798A3-E9D6-47AF-871B-CA38F0CD3FC5}"/>
            </a:ext>
          </a:extLst>
        </xdr:cNvPr>
        <xdr:cNvSpPr>
          <a:spLocks noChangeAspect="1"/>
        </xdr:cNvSpPr>
      </xdr:nvSpPr>
      <xdr:spPr>
        <a:xfrm>
          <a:off x="2743200" y="571500"/>
          <a:ext cx="264485" cy="272972"/>
        </a:xfrm>
        <a:prstGeom prst="ellipse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>
              <a:solidFill>
                <a:sysClr val="windowText" lastClr="000000"/>
              </a:solidFill>
            </a:rPr>
            <a:t>A</a:t>
          </a:r>
        </a:p>
      </xdr:txBody>
    </xdr:sp>
    <xdr:clientData/>
  </xdr:twoCellAnchor>
  <xdr:twoCellAnchor>
    <xdr:from>
      <xdr:col>9</xdr:col>
      <xdr:colOff>247650</xdr:colOff>
      <xdr:row>1</xdr:row>
      <xdr:rowOff>93283</xdr:rowOff>
    </xdr:from>
    <xdr:to>
      <xdr:col>9</xdr:col>
      <xdr:colOff>514349</xdr:colOff>
      <xdr:row>2</xdr:row>
      <xdr:rowOff>166230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96750CD2-20DD-4108-BF73-CD64AE2B7053}"/>
            </a:ext>
          </a:extLst>
        </xdr:cNvPr>
        <xdr:cNvSpPr>
          <a:spLocks noChangeAspect="1"/>
        </xdr:cNvSpPr>
      </xdr:nvSpPr>
      <xdr:spPr>
        <a:xfrm>
          <a:off x="8953500" y="331408"/>
          <a:ext cx="266699" cy="272972"/>
        </a:xfrm>
        <a:prstGeom prst="ellipse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>
              <a:solidFill>
                <a:sysClr val="windowText" lastClr="000000"/>
              </a:solidFill>
            </a:rPr>
            <a:t>A</a:t>
          </a:r>
        </a:p>
      </xdr:txBody>
    </xdr:sp>
    <xdr:clientData/>
  </xdr:twoCellAnchor>
  <xdr:oneCellAnchor>
    <xdr:from>
      <xdr:col>9</xdr:col>
      <xdr:colOff>520342</xdr:colOff>
      <xdr:row>1</xdr:row>
      <xdr:rowOff>57150</xdr:rowOff>
    </xdr:from>
    <xdr:ext cx="3899258" cy="749821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378C2F4-DB91-4682-A4A4-28F131A70886}"/>
            </a:ext>
          </a:extLst>
        </xdr:cNvPr>
        <xdr:cNvSpPr txBox="1"/>
      </xdr:nvSpPr>
      <xdr:spPr>
        <a:xfrm>
          <a:off x="9226192" y="295275"/>
          <a:ext cx="3899258" cy="7498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400"/>
            <a:t>This</a:t>
          </a:r>
          <a:r>
            <a:rPr lang="en-US" sz="1400" baseline="0"/>
            <a:t> is the cost of capital for the business and should be supplied by the finance or accounting team</a:t>
          </a:r>
          <a:endParaRPr lang="en-US" sz="1400"/>
        </a:p>
      </xdr:txBody>
    </xdr:sp>
    <xdr:clientData/>
  </xdr:oneCellAnchor>
  <xdr:twoCellAnchor>
    <xdr:from>
      <xdr:col>1</xdr:col>
      <xdr:colOff>1943100</xdr:colOff>
      <xdr:row>3</xdr:row>
      <xdr:rowOff>159958</xdr:rowOff>
    </xdr:from>
    <xdr:to>
      <xdr:col>1</xdr:col>
      <xdr:colOff>2209799</xdr:colOff>
      <xdr:row>5</xdr:row>
      <xdr:rowOff>32880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F8945678-A31E-45ED-89B9-CE5DD27554C7}"/>
            </a:ext>
          </a:extLst>
        </xdr:cNvPr>
        <xdr:cNvSpPr>
          <a:spLocks noChangeAspect="1"/>
        </xdr:cNvSpPr>
      </xdr:nvSpPr>
      <xdr:spPr>
        <a:xfrm>
          <a:off x="2152650" y="798133"/>
          <a:ext cx="266699" cy="272972"/>
        </a:xfrm>
        <a:prstGeom prst="ellipse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>
              <a:solidFill>
                <a:sysClr val="windowText" lastClr="000000"/>
              </a:solidFill>
            </a:rPr>
            <a:t>B</a:t>
          </a:r>
        </a:p>
      </xdr:txBody>
    </xdr:sp>
    <xdr:clientData/>
  </xdr:twoCellAnchor>
  <xdr:twoCellAnchor>
    <xdr:from>
      <xdr:col>9</xdr:col>
      <xdr:colOff>228600</xdr:colOff>
      <xdr:row>5</xdr:row>
      <xdr:rowOff>95250</xdr:rowOff>
    </xdr:from>
    <xdr:to>
      <xdr:col>9</xdr:col>
      <xdr:colOff>495299</xdr:colOff>
      <xdr:row>6</xdr:row>
      <xdr:rowOff>168197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1EAFD3A6-FA6B-47E4-984A-DF56930867C0}"/>
            </a:ext>
          </a:extLst>
        </xdr:cNvPr>
        <xdr:cNvSpPr>
          <a:spLocks noChangeAspect="1"/>
        </xdr:cNvSpPr>
      </xdr:nvSpPr>
      <xdr:spPr>
        <a:xfrm>
          <a:off x="8934450" y="1133475"/>
          <a:ext cx="266699" cy="272972"/>
        </a:xfrm>
        <a:prstGeom prst="ellipse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>
              <a:solidFill>
                <a:sysClr val="windowText" lastClr="000000"/>
              </a:solidFill>
            </a:rPr>
            <a:t>B</a:t>
          </a:r>
        </a:p>
      </xdr:txBody>
    </xdr:sp>
    <xdr:clientData/>
  </xdr:twoCellAnchor>
  <xdr:oneCellAnchor>
    <xdr:from>
      <xdr:col>9</xdr:col>
      <xdr:colOff>529867</xdr:colOff>
      <xdr:row>5</xdr:row>
      <xdr:rowOff>28575</xdr:rowOff>
    </xdr:from>
    <xdr:ext cx="3899258" cy="749821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6A371D9E-27DF-4FFB-8AF9-714477869543}"/>
            </a:ext>
          </a:extLst>
        </xdr:cNvPr>
        <xdr:cNvSpPr txBox="1"/>
      </xdr:nvSpPr>
      <xdr:spPr>
        <a:xfrm>
          <a:off x="9235717" y="1066800"/>
          <a:ext cx="3899258" cy="7498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400"/>
            <a:t>Note the up-front</a:t>
          </a:r>
          <a:r>
            <a:rPr lang="en-US" sz="1400" baseline="0"/>
            <a:t> cost for the project - this is normally spent in "year zero" and includes both capital and expense items.</a:t>
          </a:r>
        </a:p>
      </xdr:txBody>
    </xdr:sp>
    <xdr:clientData/>
  </xdr:oneCellAnchor>
  <xdr:twoCellAnchor>
    <xdr:from>
      <xdr:col>3</xdr:col>
      <xdr:colOff>419100</xdr:colOff>
      <xdr:row>16</xdr:row>
      <xdr:rowOff>133350</xdr:rowOff>
    </xdr:from>
    <xdr:to>
      <xdr:col>3</xdr:col>
      <xdr:colOff>685799</xdr:colOff>
      <xdr:row>18</xdr:row>
      <xdr:rowOff>6272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EA86CD79-D0F6-467E-B266-42FF43F7B803}"/>
            </a:ext>
          </a:extLst>
        </xdr:cNvPr>
        <xdr:cNvSpPr>
          <a:spLocks noChangeAspect="1"/>
        </xdr:cNvSpPr>
      </xdr:nvSpPr>
      <xdr:spPr>
        <a:xfrm>
          <a:off x="3762375" y="3438525"/>
          <a:ext cx="266699" cy="272972"/>
        </a:xfrm>
        <a:prstGeom prst="ellipse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>
              <a:solidFill>
                <a:sysClr val="windowText" lastClr="000000"/>
              </a:solidFill>
            </a:rPr>
            <a:t>B</a:t>
          </a:r>
        </a:p>
      </xdr:txBody>
    </xdr:sp>
    <xdr:clientData/>
  </xdr:twoCellAnchor>
  <xdr:twoCellAnchor>
    <xdr:from>
      <xdr:col>3</xdr:col>
      <xdr:colOff>466725</xdr:colOff>
      <xdr:row>8</xdr:row>
      <xdr:rowOff>104775</xdr:rowOff>
    </xdr:from>
    <xdr:to>
      <xdr:col>3</xdr:col>
      <xdr:colOff>733424</xdr:colOff>
      <xdr:row>9</xdr:row>
      <xdr:rowOff>177722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930E99AF-195B-42EC-B23D-9EE8E131E8DC}"/>
            </a:ext>
          </a:extLst>
        </xdr:cNvPr>
        <xdr:cNvSpPr>
          <a:spLocks noChangeAspect="1"/>
        </xdr:cNvSpPr>
      </xdr:nvSpPr>
      <xdr:spPr>
        <a:xfrm>
          <a:off x="3810000" y="1743075"/>
          <a:ext cx="266699" cy="272972"/>
        </a:xfrm>
        <a:prstGeom prst="ellipse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>
              <a:solidFill>
                <a:sysClr val="windowText" lastClr="000000"/>
              </a:solidFill>
            </a:rPr>
            <a:t>C</a:t>
          </a:r>
        </a:p>
      </xdr:txBody>
    </xdr:sp>
    <xdr:clientData/>
  </xdr:twoCellAnchor>
  <xdr:twoCellAnchor>
    <xdr:from>
      <xdr:col>9</xdr:col>
      <xdr:colOff>238125</xdr:colOff>
      <xdr:row>9</xdr:row>
      <xdr:rowOff>142875</xdr:rowOff>
    </xdr:from>
    <xdr:to>
      <xdr:col>9</xdr:col>
      <xdr:colOff>504824</xdr:colOff>
      <xdr:row>11</xdr:row>
      <xdr:rowOff>15797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486069B6-D0DD-405E-AE6C-BE0CF72B2DA8}"/>
            </a:ext>
          </a:extLst>
        </xdr:cNvPr>
        <xdr:cNvSpPr>
          <a:spLocks noChangeAspect="1"/>
        </xdr:cNvSpPr>
      </xdr:nvSpPr>
      <xdr:spPr>
        <a:xfrm>
          <a:off x="8943975" y="1981200"/>
          <a:ext cx="266699" cy="272972"/>
        </a:xfrm>
        <a:prstGeom prst="ellipse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>
              <a:solidFill>
                <a:sysClr val="windowText" lastClr="000000"/>
              </a:solidFill>
            </a:rPr>
            <a:t>C</a:t>
          </a:r>
        </a:p>
      </xdr:txBody>
    </xdr:sp>
    <xdr:clientData/>
  </xdr:twoCellAnchor>
  <xdr:oneCellAnchor>
    <xdr:from>
      <xdr:col>9</xdr:col>
      <xdr:colOff>539392</xdr:colOff>
      <xdr:row>9</xdr:row>
      <xdr:rowOff>76200</xdr:rowOff>
    </xdr:from>
    <xdr:ext cx="3899258" cy="749821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515AD840-6AD7-4CD8-AE73-31DAF3BA9074}"/>
            </a:ext>
          </a:extLst>
        </xdr:cNvPr>
        <xdr:cNvSpPr txBox="1"/>
      </xdr:nvSpPr>
      <xdr:spPr>
        <a:xfrm>
          <a:off x="9245242" y="1914525"/>
          <a:ext cx="3899258" cy="7498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400"/>
            <a:t>These are the financial</a:t>
          </a:r>
          <a:r>
            <a:rPr lang="en-US" sz="1400" baseline="0"/>
            <a:t> benefits that the project will generate for the next five years.  Adjust the row headings as needed.</a:t>
          </a:r>
        </a:p>
      </xdr:txBody>
    </xdr:sp>
    <xdr:clientData/>
  </xdr:oneCellAnchor>
  <xdr:twoCellAnchor>
    <xdr:from>
      <xdr:col>3</xdr:col>
      <xdr:colOff>428625</xdr:colOff>
      <xdr:row>20</xdr:row>
      <xdr:rowOff>19050</xdr:rowOff>
    </xdr:from>
    <xdr:to>
      <xdr:col>3</xdr:col>
      <xdr:colOff>695324</xdr:colOff>
      <xdr:row>21</xdr:row>
      <xdr:rowOff>91997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12B19D28-180F-4848-94FE-770986808C31}"/>
            </a:ext>
          </a:extLst>
        </xdr:cNvPr>
        <xdr:cNvSpPr>
          <a:spLocks noChangeAspect="1"/>
        </xdr:cNvSpPr>
      </xdr:nvSpPr>
      <xdr:spPr>
        <a:xfrm>
          <a:off x="3771900" y="4124325"/>
          <a:ext cx="266699" cy="272972"/>
        </a:xfrm>
        <a:prstGeom prst="ellipse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>
              <a:solidFill>
                <a:sysClr val="windowText" lastClr="000000"/>
              </a:solidFill>
            </a:rPr>
            <a:t>D</a:t>
          </a:r>
        </a:p>
      </xdr:txBody>
    </xdr:sp>
    <xdr:clientData/>
  </xdr:twoCellAnchor>
  <xdr:twoCellAnchor>
    <xdr:from>
      <xdr:col>9</xdr:col>
      <xdr:colOff>342900</xdr:colOff>
      <xdr:row>20</xdr:row>
      <xdr:rowOff>9525</xdr:rowOff>
    </xdr:from>
    <xdr:to>
      <xdr:col>9</xdr:col>
      <xdr:colOff>609599</xdr:colOff>
      <xdr:row>21</xdr:row>
      <xdr:rowOff>82472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82A34112-DDE4-4269-A14A-4754DD53AF7F}"/>
            </a:ext>
          </a:extLst>
        </xdr:cNvPr>
        <xdr:cNvSpPr>
          <a:spLocks noChangeAspect="1"/>
        </xdr:cNvSpPr>
      </xdr:nvSpPr>
      <xdr:spPr>
        <a:xfrm>
          <a:off x="9048750" y="4114800"/>
          <a:ext cx="266699" cy="272972"/>
        </a:xfrm>
        <a:prstGeom prst="ellipse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>
              <a:solidFill>
                <a:sysClr val="windowText" lastClr="000000"/>
              </a:solidFill>
            </a:rPr>
            <a:t>D</a:t>
          </a:r>
        </a:p>
      </xdr:txBody>
    </xdr:sp>
    <xdr:clientData/>
  </xdr:twoCellAnchor>
  <xdr:oneCellAnchor>
    <xdr:from>
      <xdr:col>9</xdr:col>
      <xdr:colOff>644167</xdr:colOff>
      <xdr:row>19</xdr:row>
      <xdr:rowOff>142875</xdr:rowOff>
    </xdr:from>
    <xdr:ext cx="3899258" cy="530658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78756397-F109-4FD4-AAF7-59D5A317B089}"/>
            </a:ext>
          </a:extLst>
        </xdr:cNvPr>
        <xdr:cNvSpPr txBox="1"/>
      </xdr:nvSpPr>
      <xdr:spPr>
        <a:xfrm>
          <a:off x="9350017" y="4048125"/>
          <a:ext cx="3899258" cy="5306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400"/>
            <a:t>Note any ongoing</a:t>
          </a:r>
          <a:r>
            <a:rPr lang="en-US" sz="1400" baseline="0"/>
            <a:t> costs that will offset the financial benefits in (C).  Adjust the row headings as needed.</a:t>
          </a:r>
        </a:p>
      </xdr:txBody>
    </xdr:sp>
    <xdr:clientData/>
  </xdr:oneCellAnchor>
  <xdr:twoCellAnchor>
    <xdr:from>
      <xdr:col>1</xdr:col>
      <xdr:colOff>1438275</xdr:colOff>
      <xdr:row>28</xdr:row>
      <xdr:rowOff>104775</xdr:rowOff>
    </xdr:from>
    <xdr:to>
      <xdr:col>1</xdr:col>
      <xdr:colOff>1704974</xdr:colOff>
      <xdr:row>29</xdr:row>
      <xdr:rowOff>177722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6EF91D54-4040-4233-928C-E541EB929F60}"/>
            </a:ext>
          </a:extLst>
        </xdr:cNvPr>
        <xdr:cNvSpPr>
          <a:spLocks noChangeAspect="1"/>
        </xdr:cNvSpPr>
      </xdr:nvSpPr>
      <xdr:spPr>
        <a:xfrm>
          <a:off x="1647825" y="5876925"/>
          <a:ext cx="266699" cy="272972"/>
        </a:xfrm>
        <a:prstGeom prst="ellipse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>
              <a:solidFill>
                <a:sysClr val="windowText" lastClr="000000"/>
              </a:solidFill>
            </a:rPr>
            <a:t>E</a:t>
          </a:r>
        </a:p>
      </xdr:txBody>
    </xdr:sp>
    <xdr:clientData/>
  </xdr:twoCellAnchor>
  <xdr:oneCellAnchor>
    <xdr:from>
      <xdr:col>10</xdr:col>
      <xdr:colOff>5992</xdr:colOff>
      <xdr:row>25</xdr:row>
      <xdr:rowOff>19050</xdr:rowOff>
    </xdr:from>
    <xdr:ext cx="3899258" cy="530658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36CCB089-663E-4A2F-AEDD-AB8096967069}"/>
            </a:ext>
          </a:extLst>
        </xdr:cNvPr>
        <xdr:cNvSpPr txBox="1"/>
      </xdr:nvSpPr>
      <xdr:spPr>
        <a:xfrm>
          <a:off x="9397642" y="5191125"/>
          <a:ext cx="3899258" cy="5306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400"/>
            <a:t>These are the calculated financial benefits for the project that match the values in the charter page.  </a:t>
          </a:r>
          <a:endParaRPr lang="en-US" sz="1400" baseline="0"/>
        </a:p>
      </xdr:txBody>
    </xdr:sp>
    <xdr:clientData/>
  </xdr:oneCellAnchor>
  <xdr:twoCellAnchor>
    <xdr:from>
      <xdr:col>9</xdr:col>
      <xdr:colOff>390525</xdr:colOff>
      <xdr:row>25</xdr:row>
      <xdr:rowOff>47625</xdr:rowOff>
    </xdr:from>
    <xdr:to>
      <xdr:col>9</xdr:col>
      <xdr:colOff>657224</xdr:colOff>
      <xdr:row>26</xdr:row>
      <xdr:rowOff>120572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E4CD5568-2D00-4D69-A8A3-54F6BDEABF34}"/>
            </a:ext>
          </a:extLst>
        </xdr:cNvPr>
        <xdr:cNvSpPr>
          <a:spLocks noChangeAspect="1"/>
        </xdr:cNvSpPr>
      </xdr:nvSpPr>
      <xdr:spPr>
        <a:xfrm>
          <a:off x="9096375" y="5219700"/>
          <a:ext cx="266699" cy="272972"/>
        </a:xfrm>
        <a:prstGeom prst="ellipse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>
              <a:solidFill>
                <a:sysClr val="windowText" lastClr="000000"/>
              </a:solidFill>
            </a:rPr>
            <a:t>E</a:t>
          </a:r>
        </a:p>
      </xdr:txBody>
    </xdr:sp>
    <xdr:clientData/>
  </xdr:twoCellAnchor>
  <xdr:oneCellAnchor>
    <xdr:from>
      <xdr:col>10</xdr:col>
      <xdr:colOff>34567</xdr:colOff>
      <xdr:row>29</xdr:row>
      <xdr:rowOff>133350</xdr:rowOff>
    </xdr:from>
    <xdr:ext cx="3899258" cy="530658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F9C1C90C-DCFA-410E-BA34-D7F2761AB7C9}"/>
            </a:ext>
          </a:extLst>
        </xdr:cNvPr>
        <xdr:cNvSpPr txBox="1"/>
      </xdr:nvSpPr>
      <xdr:spPr>
        <a:xfrm>
          <a:off x="9426217" y="6105525"/>
          <a:ext cx="3899258" cy="5306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400"/>
            <a:t>This chart shows the net cash</a:t>
          </a:r>
          <a:r>
            <a:rPr lang="en-US" sz="1400" baseline="0"/>
            <a:t> flow by year, based on items (C) and (D).</a:t>
          </a:r>
        </a:p>
      </xdr:txBody>
    </xdr:sp>
    <xdr:clientData/>
  </xdr:oneCellAnchor>
  <xdr:twoCellAnchor>
    <xdr:from>
      <xdr:col>9</xdr:col>
      <xdr:colOff>419100</xdr:colOff>
      <xdr:row>29</xdr:row>
      <xdr:rowOff>161925</xdr:rowOff>
    </xdr:from>
    <xdr:to>
      <xdr:col>9</xdr:col>
      <xdr:colOff>685799</xdr:colOff>
      <xdr:row>31</xdr:row>
      <xdr:rowOff>34847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23888876-F3DF-489D-A07B-72FBE819A1DF}"/>
            </a:ext>
          </a:extLst>
        </xdr:cNvPr>
        <xdr:cNvSpPr>
          <a:spLocks noChangeAspect="1"/>
        </xdr:cNvSpPr>
      </xdr:nvSpPr>
      <xdr:spPr>
        <a:xfrm>
          <a:off x="9124950" y="6134100"/>
          <a:ext cx="266699" cy="272972"/>
        </a:xfrm>
        <a:prstGeom prst="ellipse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>
              <a:solidFill>
                <a:sysClr val="windowText" lastClr="000000"/>
              </a:solidFill>
            </a:rPr>
            <a:t>F</a:t>
          </a:r>
        </a:p>
      </xdr:txBody>
    </xdr:sp>
    <xdr:clientData/>
  </xdr:twoCellAnchor>
  <xdr:twoCellAnchor>
    <xdr:from>
      <xdr:col>4</xdr:col>
      <xdr:colOff>838200</xdr:colOff>
      <xdr:row>28</xdr:row>
      <xdr:rowOff>19050</xdr:rowOff>
    </xdr:from>
    <xdr:to>
      <xdr:col>5</xdr:col>
      <xdr:colOff>180974</xdr:colOff>
      <xdr:row>29</xdr:row>
      <xdr:rowOff>91997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1C48D6D6-26CC-4F81-BC95-C88A7685354C}"/>
            </a:ext>
          </a:extLst>
        </xdr:cNvPr>
        <xdr:cNvSpPr>
          <a:spLocks noChangeAspect="1"/>
        </xdr:cNvSpPr>
      </xdr:nvSpPr>
      <xdr:spPr>
        <a:xfrm>
          <a:off x="5038725" y="5791200"/>
          <a:ext cx="266699" cy="272972"/>
        </a:xfrm>
        <a:prstGeom prst="ellipse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>
              <a:solidFill>
                <a:sysClr val="windowText" lastClr="000000"/>
              </a:solidFill>
            </a:rPr>
            <a:t>F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M44"/>
  <sheetViews>
    <sheetView showGridLines="0" zoomScale="87" zoomScaleNormal="87" workbookViewId="0">
      <selection activeCell="F24" sqref="F24:F25"/>
    </sheetView>
  </sheetViews>
  <sheetFormatPr baseColWidth="10" defaultColWidth="11" defaultRowHeight="15.75"/>
  <cols>
    <col min="1" max="1" width="3.125" customWidth="1"/>
    <col min="2" max="2" width="27.875" customWidth="1"/>
    <col min="3" max="3" width="11.5" bestFit="1" customWidth="1"/>
    <col min="4" max="4" width="12.875" customWidth="1"/>
    <col min="5" max="5" width="2.875" customWidth="1"/>
    <col min="6" max="6" width="28.625" customWidth="1"/>
    <col min="7" max="7" width="13.75" bestFit="1" customWidth="1"/>
    <col min="9" max="9" width="2.875" customWidth="1"/>
    <col min="10" max="10" width="28.625" customWidth="1"/>
  </cols>
  <sheetData>
    <row r="2" spans="2:12" ht="24.95" customHeight="1">
      <c r="B2" s="60" t="s">
        <v>70</v>
      </c>
      <c r="C2" s="60"/>
      <c r="D2" s="60"/>
      <c r="E2" s="60"/>
      <c r="F2" s="60"/>
      <c r="G2" s="60"/>
      <c r="H2" s="60"/>
      <c r="I2" s="60"/>
      <c r="J2" s="60"/>
      <c r="K2" s="60"/>
      <c r="L2" s="60"/>
    </row>
    <row r="3" spans="2:12" ht="6.95" customHeight="1"/>
    <row r="4" spans="2:12">
      <c r="B4" s="69" t="s">
        <v>34</v>
      </c>
      <c r="C4" s="69"/>
      <c r="D4" s="69"/>
      <c r="E4" s="69"/>
      <c r="F4" s="69"/>
      <c r="G4" s="69"/>
      <c r="H4" s="69"/>
      <c r="I4" s="69"/>
      <c r="J4" s="69"/>
      <c r="K4" s="69"/>
      <c r="L4" s="69"/>
    </row>
    <row r="5" spans="2:12"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</row>
    <row r="6" spans="2:12"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</row>
    <row r="7" spans="2:12" ht="6.95" customHeight="1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2:12" ht="24.95" customHeight="1">
      <c r="B8" s="60" t="s">
        <v>71</v>
      </c>
      <c r="C8" s="60"/>
      <c r="D8" s="60"/>
      <c r="E8" s="60"/>
      <c r="F8" s="60"/>
      <c r="G8" s="60"/>
      <c r="H8" s="60"/>
      <c r="I8" s="60"/>
      <c r="J8" s="60"/>
      <c r="K8" s="60"/>
      <c r="L8" s="60"/>
    </row>
    <row r="9" spans="2:12" ht="5.25" customHeight="1"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</row>
    <row r="10" spans="2:12" ht="15.75" customHeight="1">
      <c r="B10" s="70" t="s">
        <v>23</v>
      </c>
      <c r="C10" s="70"/>
      <c r="D10" s="70"/>
      <c r="E10" s="70"/>
      <c r="F10" s="70"/>
      <c r="G10" s="70"/>
      <c r="H10" s="70"/>
      <c r="I10" s="70"/>
      <c r="J10" s="70"/>
      <c r="K10" s="70"/>
      <c r="L10" s="70"/>
    </row>
    <row r="11" spans="2:12"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</row>
    <row r="12" spans="2:12"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</row>
    <row r="13" spans="2:12" ht="6.95" customHeight="1"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</row>
    <row r="14" spans="2:12" ht="24.95" customHeight="1">
      <c r="B14" s="60" t="s">
        <v>72</v>
      </c>
      <c r="C14" s="60"/>
      <c r="D14" s="60"/>
      <c r="E14" s="60"/>
      <c r="F14" s="60"/>
      <c r="G14" s="60"/>
      <c r="H14" s="60"/>
      <c r="I14" s="60"/>
      <c r="J14" s="60"/>
      <c r="K14" s="60"/>
      <c r="L14" s="60"/>
    </row>
    <row r="15" spans="2:12" ht="9.75" customHeight="1"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</row>
    <row r="16" spans="2:12" ht="15.75" customHeight="1">
      <c r="B16" s="42" t="s">
        <v>6</v>
      </c>
      <c r="C16" s="59" t="s">
        <v>24</v>
      </c>
      <c r="D16" s="59"/>
      <c r="E16" s="42"/>
      <c r="F16" s="42" t="s">
        <v>7</v>
      </c>
      <c r="G16" s="59" t="s">
        <v>26</v>
      </c>
      <c r="H16" s="59"/>
      <c r="I16" s="42"/>
      <c r="J16" s="42" t="s">
        <v>20</v>
      </c>
      <c r="K16" s="58" t="s">
        <v>64</v>
      </c>
      <c r="L16" s="58"/>
    </row>
    <row r="17" spans="2:12" ht="6.95" customHeight="1">
      <c r="B17" s="42"/>
      <c r="C17" s="43"/>
      <c r="D17" s="43"/>
      <c r="E17" s="42"/>
      <c r="F17" s="42"/>
      <c r="G17" s="43"/>
      <c r="H17" s="43"/>
      <c r="I17" s="42"/>
      <c r="J17" s="42"/>
      <c r="K17" s="43"/>
      <c r="L17" s="43"/>
    </row>
    <row r="18" spans="2:12" ht="21">
      <c r="B18" s="42" t="s">
        <v>21</v>
      </c>
      <c r="C18" s="59" t="s">
        <v>25</v>
      </c>
      <c r="D18" s="59"/>
      <c r="E18" s="42"/>
      <c r="F18" s="42"/>
      <c r="G18" s="42"/>
      <c r="H18" s="42"/>
      <c r="I18" s="42"/>
      <c r="J18" s="42"/>
      <c r="K18" s="42"/>
      <c r="L18" s="42"/>
    </row>
    <row r="19" spans="2:12" ht="12.75" customHeight="1"/>
    <row r="20" spans="2:12" ht="24.95" customHeight="1">
      <c r="B20" s="60" t="s">
        <v>73</v>
      </c>
      <c r="C20" s="60"/>
      <c r="D20" s="60"/>
      <c r="E20" s="60"/>
      <c r="F20" s="60"/>
      <c r="G20" s="60"/>
      <c r="H20" s="60"/>
      <c r="I20" s="60"/>
      <c r="J20" s="60"/>
      <c r="K20" s="60"/>
      <c r="L20" s="60"/>
    </row>
    <row r="21" spans="2:12" ht="6.95" customHeight="1"/>
    <row r="22" spans="2:12">
      <c r="B22" s="64" t="s">
        <v>52</v>
      </c>
      <c r="C22" s="62"/>
      <c r="D22" s="63"/>
      <c r="E22" s="6"/>
      <c r="F22" s="64" t="s">
        <v>3</v>
      </c>
      <c r="G22" s="62"/>
      <c r="H22" s="63"/>
      <c r="I22" s="6"/>
      <c r="J22" s="64" t="s">
        <v>5</v>
      </c>
      <c r="K22" s="62"/>
      <c r="L22" s="63"/>
    </row>
    <row r="23" spans="2:12">
      <c r="B23" s="45"/>
      <c r="C23" s="46" t="s">
        <v>0</v>
      </c>
      <c r="D23" s="47" t="s">
        <v>1</v>
      </c>
      <c r="E23" s="6"/>
      <c r="F23" s="48"/>
      <c r="G23" s="49" t="s">
        <v>0</v>
      </c>
      <c r="H23" s="50" t="s">
        <v>1</v>
      </c>
      <c r="I23" s="8"/>
      <c r="J23" s="45"/>
      <c r="K23" s="46" t="s">
        <v>0</v>
      </c>
      <c r="L23" s="47" t="s">
        <v>1</v>
      </c>
    </row>
    <row r="24" spans="2:12" ht="15.75" customHeight="1">
      <c r="B24" s="3" t="s">
        <v>57</v>
      </c>
      <c r="C24" s="53">
        <f>'Financials Example'!D19</f>
        <v>150000</v>
      </c>
      <c r="D24" s="15"/>
      <c r="F24" s="65" t="s">
        <v>67</v>
      </c>
      <c r="G24" s="67">
        <v>300000</v>
      </c>
      <c r="H24" s="67"/>
      <c r="I24" s="10"/>
      <c r="J24" s="3" t="s">
        <v>27</v>
      </c>
      <c r="K24" s="17">
        <v>40954</v>
      </c>
      <c r="L24" s="3"/>
    </row>
    <row r="25" spans="2:12">
      <c r="B25" s="3" t="s">
        <v>58</v>
      </c>
      <c r="C25" s="53">
        <f>'Financials Example'!C29</f>
        <v>430797.16455058206</v>
      </c>
      <c r="D25" s="15"/>
      <c r="E25" s="7"/>
      <c r="F25" s="66"/>
      <c r="G25" s="68"/>
      <c r="H25" s="68"/>
      <c r="I25" s="10"/>
      <c r="J25" s="3" t="s">
        <v>28</v>
      </c>
      <c r="K25" s="17">
        <v>40969</v>
      </c>
      <c r="L25" s="3"/>
    </row>
    <row r="26" spans="2:12">
      <c r="B26" s="3" t="s">
        <v>51</v>
      </c>
      <c r="C26" s="54">
        <f>'Financials Example'!C31</f>
        <v>1.2346268696483624</v>
      </c>
      <c r="D26" s="16"/>
      <c r="F26" s="3" t="s">
        <v>4</v>
      </c>
      <c r="G26" s="15">
        <v>425000</v>
      </c>
      <c r="H26" s="15"/>
      <c r="I26" s="5"/>
      <c r="J26" s="3" t="s">
        <v>29</v>
      </c>
      <c r="K26" s="17">
        <v>41044</v>
      </c>
      <c r="L26" s="3"/>
    </row>
    <row r="27" spans="2:12">
      <c r="B27" s="3" t="s">
        <v>50</v>
      </c>
      <c r="C27" s="54">
        <f>'Financials Example'!C30</f>
        <v>0.5738522155061101</v>
      </c>
      <c r="D27" s="15"/>
      <c r="F27" s="3" t="s">
        <v>68</v>
      </c>
      <c r="G27" s="25">
        <v>1000000</v>
      </c>
      <c r="H27" s="4"/>
      <c r="I27" s="5"/>
      <c r="J27" s="3" t="s">
        <v>30</v>
      </c>
      <c r="K27" s="17">
        <v>41061</v>
      </c>
      <c r="L27" s="3"/>
    </row>
    <row r="28" spans="2:12" ht="33.75" customHeight="1">
      <c r="G28" s="5"/>
      <c r="H28" s="5"/>
      <c r="I28" s="5"/>
    </row>
    <row r="29" spans="2:12" ht="24.95" customHeight="1">
      <c r="B29" s="60" t="s">
        <v>74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</row>
    <row r="30" spans="2:12" ht="9" customHeight="1"/>
    <row r="31" spans="2:12">
      <c r="B31" s="61" t="s">
        <v>75</v>
      </c>
      <c r="C31" s="62"/>
      <c r="D31" s="63"/>
      <c r="E31" s="6"/>
      <c r="F31" s="64" t="s">
        <v>16</v>
      </c>
      <c r="G31" s="62"/>
      <c r="H31" s="63"/>
      <c r="I31" s="6"/>
      <c r="J31" s="64" t="s">
        <v>17</v>
      </c>
      <c r="K31" s="62"/>
      <c r="L31" s="63"/>
    </row>
    <row r="32" spans="2:12">
      <c r="B32" s="48"/>
      <c r="C32" s="51" t="s">
        <v>8</v>
      </c>
      <c r="D32" s="50" t="s">
        <v>9</v>
      </c>
      <c r="E32" s="8"/>
      <c r="F32" s="48"/>
      <c r="G32" s="49" t="s">
        <v>15</v>
      </c>
      <c r="H32" s="50" t="s">
        <v>1</v>
      </c>
      <c r="I32" s="8"/>
      <c r="J32" s="52"/>
      <c r="K32" s="46" t="s">
        <v>18</v>
      </c>
      <c r="L32" s="47" t="s">
        <v>19</v>
      </c>
    </row>
    <row r="33" spans="2:13">
      <c r="B33" s="11" t="s">
        <v>10</v>
      </c>
      <c r="C33" s="12">
        <v>90</v>
      </c>
      <c r="D33" s="12">
        <v>40</v>
      </c>
      <c r="E33" s="9"/>
      <c r="F33" s="3" t="s">
        <v>31</v>
      </c>
      <c r="G33" s="15">
        <v>55000</v>
      </c>
      <c r="H33" s="13"/>
      <c r="I33" s="9"/>
      <c r="J33" s="2" t="s">
        <v>32</v>
      </c>
      <c r="K33" s="26"/>
      <c r="L33" s="56" t="s">
        <v>69</v>
      </c>
    </row>
    <row r="34" spans="2:13">
      <c r="B34" s="1" t="s">
        <v>11</v>
      </c>
      <c r="C34" s="2">
        <v>10</v>
      </c>
      <c r="D34" s="2">
        <v>2</v>
      </c>
      <c r="E34" s="9"/>
      <c r="F34" s="3" t="s">
        <v>2</v>
      </c>
      <c r="G34" s="15"/>
      <c r="H34" s="13"/>
      <c r="I34" s="9"/>
      <c r="J34" s="2" t="s">
        <v>33</v>
      </c>
      <c r="K34" s="55" t="s">
        <v>69</v>
      </c>
      <c r="L34" s="13"/>
    </row>
    <row r="35" spans="2:13" ht="23.25">
      <c r="B35" s="1" t="s">
        <v>12</v>
      </c>
      <c r="C35" s="2">
        <v>15</v>
      </c>
      <c r="D35" s="2">
        <v>2</v>
      </c>
      <c r="E35" s="9"/>
      <c r="F35" s="3" t="s">
        <v>2</v>
      </c>
      <c r="G35" s="15"/>
      <c r="H35" s="13"/>
      <c r="I35" s="9"/>
      <c r="J35" s="2"/>
      <c r="K35" s="13"/>
      <c r="L35" s="13"/>
      <c r="M35" s="41"/>
    </row>
    <row r="36" spans="2:13">
      <c r="B36" s="1" t="s">
        <v>13</v>
      </c>
      <c r="C36" s="2">
        <v>5</v>
      </c>
      <c r="D36" s="2">
        <v>2</v>
      </c>
      <c r="E36" s="9"/>
      <c r="F36" s="3" t="s">
        <v>2</v>
      </c>
      <c r="G36" s="15"/>
      <c r="H36" s="13"/>
      <c r="I36" s="9"/>
      <c r="J36" s="2"/>
      <c r="K36" s="13"/>
      <c r="L36" s="13"/>
      <c r="M36" s="40"/>
    </row>
    <row r="37" spans="2:13">
      <c r="B37" s="1" t="s">
        <v>14</v>
      </c>
      <c r="C37" s="2">
        <v>20</v>
      </c>
      <c r="D37" s="2">
        <v>8</v>
      </c>
      <c r="E37" s="9"/>
      <c r="F37" s="3" t="s">
        <v>2</v>
      </c>
      <c r="G37" s="15"/>
      <c r="H37" s="13"/>
      <c r="I37" s="9"/>
      <c r="J37" s="2"/>
      <c r="K37" s="13"/>
      <c r="L37" s="13"/>
    </row>
    <row r="39" spans="2:13" ht="18.95" customHeight="1"/>
    <row r="44" spans="2:13">
      <c r="K44" s="13"/>
    </row>
  </sheetData>
  <mergeCells count="20">
    <mergeCell ref="B2:L2"/>
    <mergeCell ref="B4:L6"/>
    <mergeCell ref="B8:L8"/>
    <mergeCell ref="B10:L12"/>
    <mergeCell ref="B14:L14"/>
    <mergeCell ref="K16:L16"/>
    <mergeCell ref="C18:D18"/>
    <mergeCell ref="B20:L20"/>
    <mergeCell ref="B29:L29"/>
    <mergeCell ref="B31:D31"/>
    <mergeCell ref="F31:H31"/>
    <mergeCell ref="J31:L31"/>
    <mergeCell ref="C16:D16"/>
    <mergeCell ref="G16:H16"/>
    <mergeCell ref="B22:D22"/>
    <mergeCell ref="F22:H22"/>
    <mergeCell ref="F24:F25"/>
    <mergeCell ref="G24:G25"/>
    <mergeCell ref="H24:H25"/>
    <mergeCell ref="J22:L22"/>
  </mergeCells>
  <phoneticPr fontId="7" type="noConversion"/>
  <printOptions horizontalCentered="1" verticalCentered="1"/>
  <pageMargins left="0.75" right="0.75" top="1" bottom="1" header="0.5" footer="0.5"/>
  <pageSetup scale="70" orientation="landscape" horizontalDpi="4294967292" verticalDpi="4294967292" r:id="rId1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34"/>
  <sheetViews>
    <sheetView showGridLines="0" tabSelected="1" topLeftCell="A6" workbookViewId="0">
      <selection activeCell="E15" sqref="E15"/>
    </sheetView>
  </sheetViews>
  <sheetFormatPr baseColWidth="10" defaultColWidth="9" defaultRowHeight="15.75"/>
  <cols>
    <col min="1" max="1" width="2.75" customWidth="1"/>
    <col min="2" max="2" width="29" customWidth="1"/>
    <col min="3" max="3" width="12.125" bestFit="1" customWidth="1"/>
    <col min="4" max="4" width="11.25" customWidth="1"/>
    <col min="5" max="5" width="12.125" bestFit="1" customWidth="1"/>
    <col min="6" max="6" width="11.625" customWidth="1"/>
    <col min="7" max="7" width="11.125" customWidth="1"/>
    <col min="8" max="8" width="11.75" customWidth="1"/>
    <col min="9" max="9" width="12.5" customWidth="1"/>
  </cols>
  <sheetData>
    <row r="1" spans="2:9" ht="18.75">
      <c r="B1" s="23" t="s">
        <v>62</v>
      </c>
    </row>
    <row r="2" spans="2:9">
      <c r="B2" s="24" t="s">
        <v>60</v>
      </c>
    </row>
    <row r="4" spans="2:9">
      <c r="B4" s="20" t="s">
        <v>35</v>
      </c>
      <c r="C4" s="18">
        <v>0.08</v>
      </c>
      <c r="D4" s="24" t="s">
        <v>63</v>
      </c>
    </row>
    <row r="5" spans="2:9">
      <c r="B5" s="20" t="s">
        <v>36</v>
      </c>
      <c r="C5" s="19">
        <f>$D$19</f>
        <v>150000</v>
      </c>
    </row>
    <row r="6" spans="2:9">
      <c r="B6" s="20"/>
    </row>
    <row r="7" spans="2:9">
      <c r="B7" s="20" t="s">
        <v>37</v>
      </c>
      <c r="C7" s="30" t="s">
        <v>80</v>
      </c>
      <c r="D7" s="31">
        <v>0</v>
      </c>
      <c r="E7" s="31">
        <v>1</v>
      </c>
      <c r="F7" s="31">
        <v>2</v>
      </c>
      <c r="G7" s="31">
        <v>3</v>
      </c>
      <c r="H7" s="31">
        <v>4</v>
      </c>
      <c r="I7" s="31">
        <v>5</v>
      </c>
    </row>
    <row r="8" spans="2:9">
      <c r="B8" s="20" t="s">
        <v>56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</row>
    <row r="9" spans="2:9">
      <c r="B9" s="20" t="s">
        <v>53</v>
      </c>
      <c r="E9" s="19"/>
      <c r="F9" s="19"/>
      <c r="G9" s="19"/>
      <c r="H9" s="19"/>
      <c r="I9" s="19"/>
    </row>
    <row r="10" spans="2:9">
      <c r="B10" s="20" t="s">
        <v>81</v>
      </c>
      <c r="E10" s="19">
        <v>0</v>
      </c>
      <c r="F10" s="19">
        <v>0</v>
      </c>
      <c r="G10" s="19">
        <v>80000</v>
      </c>
      <c r="H10" s="19">
        <v>80000</v>
      </c>
      <c r="I10" s="19">
        <v>80000</v>
      </c>
    </row>
    <row r="11" spans="2:9">
      <c r="B11" s="20" t="s">
        <v>82</v>
      </c>
      <c r="E11" s="19">
        <v>0</v>
      </c>
      <c r="F11" s="19">
        <v>25000</v>
      </c>
      <c r="G11" s="19">
        <v>25000</v>
      </c>
      <c r="H11" s="19">
        <v>25000</v>
      </c>
      <c r="I11" s="19">
        <v>25000</v>
      </c>
    </row>
    <row r="12" spans="2:9">
      <c r="B12" s="20" t="s">
        <v>83</v>
      </c>
      <c r="E12" s="19">
        <v>0</v>
      </c>
      <c r="F12" s="19">
        <v>150000</v>
      </c>
      <c r="G12" s="19">
        <v>180000</v>
      </c>
      <c r="H12" s="19">
        <v>180000</v>
      </c>
      <c r="I12" s="19">
        <v>180000</v>
      </c>
    </row>
    <row r="13" spans="2:9" ht="21" customHeight="1">
      <c r="B13" s="20" t="s">
        <v>39</v>
      </c>
      <c r="E13" s="32">
        <f>SUM(E8:E12)</f>
        <v>0</v>
      </c>
      <c r="F13" s="32">
        <f t="shared" ref="F13:I13" si="0">SUM(F8:F12)</f>
        <v>175000</v>
      </c>
      <c r="G13" s="32">
        <f t="shared" si="0"/>
        <v>285000</v>
      </c>
      <c r="H13" s="32">
        <f t="shared" si="0"/>
        <v>285000</v>
      </c>
      <c r="I13" s="32">
        <f t="shared" si="0"/>
        <v>285000</v>
      </c>
    </row>
    <row r="14" spans="2:9">
      <c r="B14" s="20" t="s">
        <v>40</v>
      </c>
      <c r="E14" s="22">
        <f>E13/(1+$C$4)^E7</f>
        <v>0</v>
      </c>
      <c r="F14" s="22">
        <f t="shared" ref="F14:I14" si="1">F13/(1+$C$4)^F7</f>
        <v>150034.29355281207</v>
      </c>
      <c r="G14" s="22">
        <f t="shared" si="1"/>
        <v>226242.18869074833</v>
      </c>
      <c r="H14" s="22">
        <f t="shared" si="1"/>
        <v>209483.50804698918</v>
      </c>
      <c r="I14" s="22">
        <f t="shared" si="1"/>
        <v>193966.21115461961</v>
      </c>
    </row>
    <row r="15" spans="2:9">
      <c r="B15" s="20" t="s">
        <v>41</v>
      </c>
      <c r="E15" s="21">
        <f>SUM($E$14:E14)</f>
        <v>0</v>
      </c>
      <c r="F15" s="21">
        <f>SUM($E$14:F14)</f>
        <v>150034.29355281207</v>
      </c>
      <c r="G15" s="21">
        <f>SUM($E$14:G14)</f>
        <v>376276.48224356037</v>
      </c>
      <c r="H15" s="21">
        <f>SUM($E$14:H14)</f>
        <v>585759.99029054958</v>
      </c>
      <c r="I15" s="21">
        <f>SUM($E$14:I14)</f>
        <v>779726.20144516916</v>
      </c>
    </row>
    <row r="18" spans="2:9">
      <c r="B18" s="20" t="s">
        <v>42</v>
      </c>
    </row>
    <row r="19" spans="2:9">
      <c r="B19" s="20" t="s">
        <v>57</v>
      </c>
      <c r="D19" s="19">
        <v>150000</v>
      </c>
    </row>
    <row r="20" spans="2:9">
      <c r="B20" s="20" t="s">
        <v>77</v>
      </c>
      <c r="E20" s="19">
        <v>0</v>
      </c>
      <c r="F20" s="19">
        <v>0</v>
      </c>
      <c r="G20" s="19">
        <v>150000</v>
      </c>
      <c r="H20" s="19">
        <v>0</v>
      </c>
      <c r="I20" s="19">
        <v>0</v>
      </c>
    </row>
    <row r="21" spans="2:9">
      <c r="B21" s="20" t="s">
        <v>78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</row>
    <row r="22" spans="2:9">
      <c r="B22" s="20" t="s">
        <v>79</v>
      </c>
      <c r="E22" s="19">
        <v>20000</v>
      </c>
      <c r="F22" s="19">
        <v>20000</v>
      </c>
      <c r="G22" s="19">
        <v>20000</v>
      </c>
      <c r="H22" s="19">
        <v>20000</v>
      </c>
      <c r="I22" s="19">
        <v>20000</v>
      </c>
    </row>
    <row r="23" spans="2:9">
      <c r="B23" s="20" t="s">
        <v>66</v>
      </c>
      <c r="E23" s="19"/>
      <c r="F23" s="19"/>
      <c r="G23" s="19"/>
      <c r="H23" s="19"/>
      <c r="I23" s="19"/>
    </row>
    <row r="24" spans="2:9" ht="21" customHeight="1">
      <c r="B24" s="20" t="s">
        <v>45</v>
      </c>
      <c r="D24" s="33">
        <f>SUM(D19:D23)</f>
        <v>150000</v>
      </c>
      <c r="E24" s="33">
        <f>SUM(E20:E23)</f>
        <v>20000</v>
      </c>
      <c r="F24" s="33">
        <f t="shared" ref="F24:I24" si="2">SUM(F20:F23)</f>
        <v>20000</v>
      </c>
      <c r="G24" s="33">
        <f t="shared" si="2"/>
        <v>170000</v>
      </c>
      <c r="H24" s="33">
        <f t="shared" si="2"/>
        <v>20000</v>
      </c>
      <c r="I24" s="33">
        <f t="shared" si="2"/>
        <v>20000</v>
      </c>
    </row>
    <row r="25" spans="2:9">
      <c r="B25" s="20" t="s">
        <v>46</v>
      </c>
      <c r="D25" s="22">
        <f t="shared" ref="D25:I25" si="3">D24/(1+$C$4)^D7</f>
        <v>150000</v>
      </c>
      <c r="E25" s="22">
        <f>E24/(1+$C$4)^E7</f>
        <v>18518.518518518518</v>
      </c>
      <c r="F25" s="22">
        <f>F24/(1+$C$4)^F7</f>
        <v>17146.776406035664</v>
      </c>
      <c r="G25" s="22">
        <f t="shared" si="3"/>
        <v>134951.48097342884</v>
      </c>
      <c r="H25" s="22">
        <f t="shared" si="3"/>
        <v>14700.597055929065</v>
      </c>
      <c r="I25" s="22">
        <f t="shared" si="3"/>
        <v>13611.66394067506</v>
      </c>
    </row>
    <row r="26" spans="2:9">
      <c r="B26" s="20" t="s">
        <v>47</v>
      </c>
      <c r="D26" s="21">
        <f>SUM($D$25:D25)</f>
        <v>150000</v>
      </c>
      <c r="E26" s="21">
        <f>SUM($D$25:E25)</f>
        <v>168518.51851851851</v>
      </c>
      <c r="F26" s="21">
        <f>SUM($D$25:F25)</f>
        <v>185665.29492455418</v>
      </c>
      <c r="G26" s="21">
        <f>SUM($D$25:G25)</f>
        <v>320616.775897983</v>
      </c>
      <c r="H26" s="21">
        <f>SUM($D$25:H25)</f>
        <v>335317.37295391207</v>
      </c>
      <c r="I26" s="21">
        <f>SUM($D$25:I25)</f>
        <v>348929.0368945871</v>
      </c>
    </row>
    <row r="29" spans="2:9">
      <c r="B29" s="34" t="s">
        <v>48</v>
      </c>
      <c r="C29" s="35">
        <f>I15-I26</f>
        <v>430797.16455058206</v>
      </c>
    </row>
    <row r="30" spans="2:9">
      <c r="B30" s="36" t="s">
        <v>50</v>
      </c>
      <c r="C30" s="37">
        <f>IRR(D34:I34)</f>
        <v>0.5738522155061101</v>
      </c>
    </row>
    <row r="31" spans="2:9">
      <c r="B31" s="38" t="s">
        <v>51</v>
      </c>
      <c r="C31" s="39">
        <f>C29/I26</f>
        <v>1.2346268696483624</v>
      </c>
    </row>
    <row r="33" spans="2:9">
      <c r="B33" s="27" t="s">
        <v>38</v>
      </c>
      <c r="C33" s="27"/>
      <c r="D33" s="28">
        <f>D7</f>
        <v>0</v>
      </c>
      <c r="E33" s="28">
        <f t="shared" ref="E33:I33" si="4">E7</f>
        <v>1</v>
      </c>
      <c r="F33" s="28">
        <f t="shared" si="4"/>
        <v>2</v>
      </c>
      <c r="G33" s="28">
        <f t="shared" si="4"/>
        <v>3</v>
      </c>
      <c r="H33" s="28">
        <f t="shared" si="4"/>
        <v>4</v>
      </c>
      <c r="I33" s="28">
        <f t="shared" si="4"/>
        <v>5</v>
      </c>
    </row>
    <row r="34" spans="2:9">
      <c r="B34" s="27" t="s">
        <v>49</v>
      </c>
      <c r="C34" s="27"/>
      <c r="D34" s="29">
        <f t="shared" ref="D34:I34" si="5">D13-D24</f>
        <v>-150000</v>
      </c>
      <c r="E34" s="29">
        <f t="shared" si="5"/>
        <v>-20000</v>
      </c>
      <c r="F34" s="29">
        <f t="shared" si="5"/>
        <v>155000</v>
      </c>
      <c r="G34" s="29">
        <f t="shared" si="5"/>
        <v>115000</v>
      </c>
      <c r="H34" s="29">
        <f t="shared" si="5"/>
        <v>265000</v>
      </c>
      <c r="I34" s="29">
        <f t="shared" si="5"/>
        <v>265000</v>
      </c>
    </row>
  </sheetData>
  <pageMargins left="0.7" right="0.7" top="0.75" bottom="0.75" header="0.3" footer="0.3"/>
  <pageSetup orientation="portrait" r:id="rId1"/>
  <ignoredErrors>
    <ignoredError sqref="E13:I13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P44"/>
  <sheetViews>
    <sheetView showGridLines="0" zoomScale="89" zoomScaleNormal="89" workbookViewId="0">
      <selection activeCell="S29" sqref="S29"/>
    </sheetView>
  </sheetViews>
  <sheetFormatPr baseColWidth="10" defaultColWidth="11" defaultRowHeight="15.75"/>
  <cols>
    <col min="1" max="1" width="3.125" customWidth="1"/>
    <col min="2" max="2" width="27.875" customWidth="1"/>
    <col min="3" max="3" width="11.5" bestFit="1" customWidth="1"/>
    <col min="4" max="4" width="12.875" customWidth="1"/>
    <col min="5" max="5" width="2.875" customWidth="1"/>
    <col min="6" max="6" width="28.625" customWidth="1"/>
    <col min="7" max="7" width="13.75" bestFit="1" customWidth="1"/>
    <col min="9" max="9" width="2.875" customWidth="1"/>
    <col min="10" max="10" width="28.625" customWidth="1"/>
  </cols>
  <sheetData>
    <row r="1" spans="2:12">
      <c r="B1" s="57" t="s">
        <v>76</v>
      </c>
    </row>
    <row r="2" spans="2:12" ht="24.95" customHeight="1">
      <c r="B2" s="60" t="s">
        <v>70</v>
      </c>
      <c r="C2" s="60"/>
      <c r="D2" s="60"/>
      <c r="E2" s="60"/>
      <c r="F2" s="60"/>
      <c r="G2" s="60"/>
      <c r="H2" s="60"/>
      <c r="I2" s="60"/>
      <c r="J2" s="60"/>
      <c r="K2" s="60"/>
      <c r="L2" s="60"/>
    </row>
    <row r="3" spans="2:12" ht="6.95" customHeight="1"/>
    <row r="4" spans="2:12">
      <c r="B4" s="69" t="s">
        <v>34</v>
      </c>
      <c r="C4" s="69"/>
      <c r="D4" s="69"/>
      <c r="E4" s="69"/>
      <c r="F4" s="69"/>
      <c r="G4" s="69"/>
      <c r="H4" s="69"/>
      <c r="I4" s="69"/>
      <c r="J4" s="69"/>
      <c r="K4" s="69"/>
      <c r="L4" s="69"/>
    </row>
    <row r="5" spans="2:12"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</row>
    <row r="6" spans="2:12"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</row>
    <row r="7" spans="2:12" ht="6.95" customHeight="1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2:12" ht="24.95" customHeight="1">
      <c r="B8" s="60" t="s">
        <v>71</v>
      </c>
      <c r="C8" s="60"/>
      <c r="D8" s="60"/>
      <c r="E8" s="60"/>
      <c r="F8" s="60"/>
      <c r="G8" s="60"/>
      <c r="H8" s="60"/>
      <c r="I8" s="60"/>
      <c r="J8" s="60"/>
      <c r="K8" s="60"/>
      <c r="L8" s="60"/>
    </row>
    <row r="9" spans="2:12" ht="5.25" customHeight="1"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</row>
    <row r="10" spans="2:12" ht="15.75" customHeight="1">
      <c r="B10" s="70" t="s">
        <v>23</v>
      </c>
      <c r="C10" s="70"/>
      <c r="D10" s="70"/>
      <c r="E10" s="70"/>
      <c r="F10" s="70"/>
      <c r="G10" s="70"/>
      <c r="H10" s="70"/>
      <c r="I10" s="70"/>
      <c r="J10" s="70"/>
      <c r="K10" s="70"/>
      <c r="L10" s="70"/>
    </row>
    <row r="11" spans="2:12"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</row>
    <row r="12" spans="2:12"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</row>
    <row r="13" spans="2:12" ht="6.95" customHeight="1"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</row>
    <row r="14" spans="2:12" ht="24.95" customHeight="1">
      <c r="B14" s="60" t="s">
        <v>72</v>
      </c>
      <c r="C14" s="60"/>
      <c r="D14" s="60"/>
      <c r="E14" s="60"/>
      <c r="F14" s="60"/>
      <c r="G14" s="60"/>
      <c r="H14" s="60"/>
      <c r="I14" s="60"/>
      <c r="J14" s="60"/>
      <c r="K14" s="60"/>
      <c r="L14" s="60"/>
    </row>
    <row r="15" spans="2:12" ht="9.75" customHeight="1"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</row>
    <row r="16" spans="2:12" ht="15.75" customHeight="1">
      <c r="B16" s="42" t="s">
        <v>6</v>
      </c>
      <c r="C16" s="59" t="s">
        <v>24</v>
      </c>
      <c r="D16" s="59"/>
      <c r="E16" s="42"/>
      <c r="F16" s="42" t="s">
        <v>7</v>
      </c>
      <c r="G16" s="59" t="s">
        <v>26</v>
      </c>
      <c r="H16" s="59"/>
      <c r="I16" s="42"/>
      <c r="J16" s="42" t="s">
        <v>20</v>
      </c>
      <c r="K16" s="58" t="s">
        <v>64</v>
      </c>
      <c r="L16" s="58"/>
    </row>
    <row r="17" spans="2:12" ht="6.95" customHeight="1">
      <c r="B17" s="42"/>
      <c r="C17" s="43"/>
      <c r="D17" s="43"/>
      <c r="E17" s="42"/>
      <c r="F17" s="42"/>
      <c r="G17" s="43"/>
      <c r="H17" s="43"/>
      <c r="I17" s="42"/>
      <c r="J17" s="42"/>
      <c r="K17" s="43"/>
      <c r="L17" s="43"/>
    </row>
    <row r="18" spans="2:12" ht="21">
      <c r="B18" s="42" t="s">
        <v>21</v>
      </c>
      <c r="C18" s="59" t="s">
        <v>25</v>
      </c>
      <c r="D18" s="59"/>
      <c r="E18" s="42"/>
      <c r="F18" s="42"/>
      <c r="G18" s="42"/>
      <c r="H18" s="42"/>
      <c r="I18" s="42"/>
      <c r="J18" s="42"/>
      <c r="K18" s="42"/>
      <c r="L18" s="42"/>
    </row>
    <row r="19" spans="2:12" ht="12.75" customHeight="1"/>
    <row r="20" spans="2:12" ht="24.95" customHeight="1">
      <c r="B20" s="60" t="s">
        <v>73</v>
      </c>
      <c r="C20" s="60"/>
      <c r="D20" s="60"/>
      <c r="E20" s="60"/>
      <c r="F20" s="60"/>
      <c r="G20" s="60"/>
      <c r="H20" s="60"/>
      <c r="I20" s="60"/>
      <c r="J20" s="60"/>
      <c r="K20" s="60"/>
      <c r="L20" s="60"/>
    </row>
    <row r="21" spans="2:12" ht="6.95" customHeight="1"/>
    <row r="22" spans="2:12">
      <c r="B22" s="64" t="s">
        <v>52</v>
      </c>
      <c r="C22" s="62"/>
      <c r="D22" s="63"/>
      <c r="E22" s="6"/>
      <c r="F22" s="64" t="s">
        <v>3</v>
      </c>
      <c r="G22" s="62"/>
      <c r="H22" s="63"/>
      <c r="I22" s="6"/>
      <c r="J22" s="64" t="s">
        <v>5</v>
      </c>
      <c r="K22" s="62"/>
      <c r="L22" s="63"/>
    </row>
    <row r="23" spans="2:12">
      <c r="B23" s="45"/>
      <c r="C23" s="46" t="s">
        <v>0</v>
      </c>
      <c r="D23" s="47" t="s">
        <v>1</v>
      </c>
      <c r="E23" s="6"/>
      <c r="F23" s="48"/>
      <c r="G23" s="49" t="s">
        <v>0</v>
      </c>
      <c r="H23" s="50" t="s">
        <v>1</v>
      </c>
      <c r="I23" s="8"/>
      <c r="J23" s="45"/>
      <c r="K23" s="46" t="s">
        <v>0</v>
      </c>
      <c r="L23" s="47" t="s">
        <v>1</v>
      </c>
    </row>
    <row r="24" spans="2:12">
      <c r="B24" s="3" t="s">
        <v>57</v>
      </c>
      <c r="C24" s="53">
        <f>'Financials Example'!D19</f>
        <v>150000</v>
      </c>
      <c r="D24" s="15"/>
      <c r="F24" s="72" t="s">
        <v>67</v>
      </c>
      <c r="G24" s="67">
        <v>300000</v>
      </c>
      <c r="H24" s="67"/>
      <c r="I24" s="10"/>
      <c r="J24" s="3" t="s">
        <v>27</v>
      </c>
      <c r="K24" s="17">
        <v>40954</v>
      </c>
      <c r="L24" s="3"/>
    </row>
    <row r="25" spans="2:12">
      <c r="B25" s="3" t="s">
        <v>58</v>
      </c>
      <c r="C25" s="53">
        <f>'Financials Example'!C29</f>
        <v>430797.16455058206</v>
      </c>
      <c r="D25" s="15"/>
      <c r="E25" s="7"/>
      <c r="F25" s="72"/>
      <c r="G25" s="68"/>
      <c r="H25" s="68"/>
      <c r="I25" s="10"/>
      <c r="J25" s="3" t="s">
        <v>28</v>
      </c>
      <c r="K25" s="17">
        <v>40969</v>
      </c>
      <c r="L25" s="3"/>
    </row>
    <row r="26" spans="2:12">
      <c r="B26" s="3" t="s">
        <v>51</v>
      </c>
      <c r="C26" s="54">
        <f>'Financials Example'!C31</f>
        <v>1.2346268696483624</v>
      </c>
      <c r="D26" s="16"/>
      <c r="F26" s="3" t="s">
        <v>4</v>
      </c>
      <c r="G26" s="15">
        <v>425000</v>
      </c>
      <c r="H26" s="15"/>
      <c r="I26" s="5"/>
      <c r="J26" s="3" t="s">
        <v>29</v>
      </c>
      <c r="K26" s="17">
        <v>41044</v>
      </c>
      <c r="L26" s="3"/>
    </row>
    <row r="27" spans="2:12">
      <c r="B27" s="3" t="s">
        <v>50</v>
      </c>
      <c r="C27" s="54">
        <f>'Financials Example'!C30</f>
        <v>0.5738522155061101</v>
      </c>
      <c r="D27" s="15"/>
      <c r="F27" s="3" t="s">
        <v>68</v>
      </c>
      <c r="G27" s="25">
        <v>1000000</v>
      </c>
      <c r="H27" s="4"/>
      <c r="I27" s="5"/>
      <c r="J27" s="3" t="s">
        <v>30</v>
      </c>
      <c r="K27" s="17">
        <v>41061</v>
      </c>
      <c r="L27" s="3"/>
    </row>
    <row r="28" spans="2:12" ht="33.75" customHeight="1">
      <c r="G28" s="5"/>
      <c r="H28" s="5"/>
      <c r="I28" s="5"/>
    </row>
    <row r="29" spans="2:12" ht="24.95" customHeight="1">
      <c r="B29" s="71" t="s">
        <v>22</v>
      </c>
      <c r="C29" s="71"/>
      <c r="D29" s="71"/>
      <c r="E29" s="71"/>
      <c r="F29" s="71"/>
      <c r="G29" s="71"/>
      <c r="H29" s="71"/>
      <c r="I29" s="71"/>
      <c r="J29" s="71"/>
      <c r="K29" s="71"/>
      <c r="L29" s="71"/>
    </row>
    <row r="30" spans="2:12" ht="9" customHeight="1"/>
    <row r="31" spans="2:12">
      <c r="B31" s="61" t="s">
        <v>75</v>
      </c>
      <c r="C31" s="62"/>
      <c r="D31" s="63"/>
      <c r="E31" s="6"/>
      <c r="F31" s="64" t="s">
        <v>16</v>
      </c>
      <c r="G31" s="62"/>
      <c r="H31" s="63"/>
      <c r="I31" s="6"/>
      <c r="J31" s="64" t="s">
        <v>17</v>
      </c>
      <c r="K31" s="62"/>
      <c r="L31" s="63"/>
    </row>
    <row r="32" spans="2:12">
      <c r="B32" s="48"/>
      <c r="C32" s="51" t="s">
        <v>8</v>
      </c>
      <c r="D32" s="50" t="s">
        <v>9</v>
      </c>
      <c r="E32" s="8"/>
      <c r="F32" s="48"/>
      <c r="G32" s="49" t="s">
        <v>15</v>
      </c>
      <c r="H32" s="50" t="s">
        <v>1</v>
      </c>
      <c r="I32" s="8"/>
      <c r="J32" s="52"/>
      <c r="K32" s="46" t="s">
        <v>18</v>
      </c>
      <c r="L32" s="47" t="s">
        <v>19</v>
      </c>
    </row>
    <row r="33" spans="2:16">
      <c r="B33" s="11" t="s">
        <v>10</v>
      </c>
      <c r="C33" s="12">
        <v>90</v>
      </c>
      <c r="D33" s="12">
        <v>40</v>
      </c>
      <c r="E33" s="9"/>
      <c r="F33" s="3" t="s">
        <v>31</v>
      </c>
      <c r="G33" s="15">
        <v>55000</v>
      </c>
      <c r="H33" s="13"/>
      <c r="I33" s="9"/>
      <c r="J33" s="2" t="s">
        <v>32</v>
      </c>
      <c r="K33" s="26"/>
      <c r="L33" s="56" t="s">
        <v>69</v>
      </c>
      <c r="P33" s="44"/>
    </row>
    <row r="34" spans="2:16">
      <c r="B34" s="1" t="s">
        <v>11</v>
      </c>
      <c r="C34" s="2">
        <v>10</v>
      </c>
      <c r="D34" s="2">
        <v>2</v>
      </c>
      <c r="E34" s="9"/>
      <c r="F34" s="3" t="s">
        <v>2</v>
      </c>
      <c r="G34" s="15"/>
      <c r="H34" s="13"/>
      <c r="I34" s="9"/>
      <c r="J34" s="2" t="s">
        <v>33</v>
      </c>
      <c r="K34" s="55" t="s">
        <v>69</v>
      </c>
      <c r="L34" s="13"/>
    </row>
    <row r="35" spans="2:16" ht="23.25">
      <c r="B35" s="1" t="s">
        <v>12</v>
      </c>
      <c r="C35" s="2">
        <v>15</v>
      </c>
      <c r="D35" s="2">
        <v>2</v>
      </c>
      <c r="E35" s="9"/>
      <c r="F35" s="3" t="s">
        <v>2</v>
      </c>
      <c r="G35" s="15"/>
      <c r="H35" s="13"/>
      <c r="I35" s="9"/>
      <c r="J35" s="2"/>
      <c r="K35" s="13"/>
      <c r="L35" s="13"/>
      <c r="M35" s="41"/>
    </row>
    <row r="36" spans="2:16">
      <c r="B36" s="1" t="s">
        <v>13</v>
      </c>
      <c r="C36" s="2">
        <v>5</v>
      </c>
      <c r="D36" s="2">
        <v>2</v>
      </c>
      <c r="E36" s="9"/>
      <c r="F36" s="3" t="s">
        <v>2</v>
      </c>
      <c r="G36" s="15"/>
      <c r="H36" s="13"/>
      <c r="I36" s="9"/>
      <c r="J36" s="2"/>
      <c r="K36" s="13"/>
      <c r="L36" s="13"/>
      <c r="M36" s="40"/>
    </row>
    <row r="37" spans="2:16">
      <c r="B37" s="1" t="s">
        <v>14</v>
      </c>
      <c r="C37" s="2">
        <v>20</v>
      </c>
      <c r="D37" s="2">
        <v>8</v>
      </c>
      <c r="E37" s="9"/>
      <c r="F37" s="3" t="s">
        <v>2</v>
      </c>
      <c r="G37" s="15"/>
      <c r="H37" s="13"/>
      <c r="I37" s="9"/>
      <c r="J37" s="2"/>
      <c r="K37" s="13"/>
      <c r="L37" s="13"/>
    </row>
    <row r="39" spans="2:16" ht="18.95" customHeight="1"/>
    <row r="44" spans="2:16">
      <c r="K44" s="13"/>
    </row>
  </sheetData>
  <mergeCells count="20">
    <mergeCell ref="C16:D16"/>
    <mergeCell ref="G16:H16"/>
    <mergeCell ref="K16:L16"/>
    <mergeCell ref="B2:L2"/>
    <mergeCell ref="B4:L6"/>
    <mergeCell ref="B8:L8"/>
    <mergeCell ref="B10:L12"/>
    <mergeCell ref="B14:L14"/>
    <mergeCell ref="B29:L29"/>
    <mergeCell ref="B31:D31"/>
    <mergeCell ref="F31:H31"/>
    <mergeCell ref="J31:L31"/>
    <mergeCell ref="C18:D18"/>
    <mergeCell ref="B20:L20"/>
    <mergeCell ref="B22:D22"/>
    <mergeCell ref="F22:H22"/>
    <mergeCell ref="J22:L22"/>
    <mergeCell ref="F24:F25"/>
    <mergeCell ref="G24:G25"/>
    <mergeCell ref="H24:H25"/>
  </mergeCells>
  <printOptions horizontalCentered="1" verticalCentered="1"/>
  <pageMargins left="0.75" right="0.75" top="1" bottom="1" header="0.5" footer="0.5"/>
  <pageSetup scale="70" orientation="landscape" horizontalDpi="4294967292" verticalDpi="4294967292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I34"/>
  <sheetViews>
    <sheetView showGridLines="0" workbookViewId="0">
      <selection activeCell="Q35" sqref="Q35"/>
    </sheetView>
  </sheetViews>
  <sheetFormatPr baseColWidth="10" defaultColWidth="9" defaultRowHeight="15.75"/>
  <cols>
    <col min="1" max="1" width="2.75" customWidth="1"/>
    <col min="2" max="2" width="29" customWidth="1"/>
    <col min="3" max="3" width="12.125" bestFit="1" customWidth="1"/>
    <col min="4" max="4" width="11.25" customWidth="1"/>
    <col min="5" max="5" width="12.125" bestFit="1" customWidth="1"/>
    <col min="6" max="6" width="11.625" customWidth="1"/>
    <col min="7" max="7" width="11.125" customWidth="1"/>
    <col min="8" max="8" width="11.75" customWidth="1"/>
    <col min="9" max="9" width="12.5" customWidth="1"/>
  </cols>
  <sheetData>
    <row r="1" spans="2:9" ht="18.75">
      <c r="B1" s="23" t="s">
        <v>62</v>
      </c>
    </row>
    <row r="2" spans="2:9">
      <c r="B2" s="24" t="s">
        <v>60</v>
      </c>
    </row>
    <row r="4" spans="2:9">
      <c r="B4" s="20" t="s">
        <v>35</v>
      </c>
      <c r="C4" s="18">
        <v>0.08</v>
      </c>
      <c r="D4" s="24" t="s">
        <v>63</v>
      </c>
    </row>
    <row r="5" spans="2:9">
      <c r="B5" s="20" t="s">
        <v>36</v>
      </c>
      <c r="C5" s="19">
        <v>425000</v>
      </c>
    </row>
    <row r="6" spans="2:9">
      <c r="B6" s="20"/>
    </row>
    <row r="7" spans="2:9">
      <c r="B7" s="20" t="s">
        <v>37</v>
      </c>
      <c r="C7" s="30" t="s">
        <v>38</v>
      </c>
      <c r="D7" s="31">
        <v>0</v>
      </c>
      <c r="E7" s="31">
        <v>1</v>
      </c>
      <c r="F7" s="31">
        <v>2</v>
      </c>
      <c r="G7" s="31">
        <v>3</v>
      </c>
      <c r="H7" s="31">
        <v>4</v>
      </c>
      <c r="I7" s="31">
        <v>5</v>
      </c>
    </row>
    <row r="8" spans="2:9">
      <c r="B8" s="20" t="s">
        <v>56</v>
      </c>
      <c r="E8" s="19">
        <v>200000</v>
      </c>
      <c r="F8" s="19">
        <v>200000</v>
      </c>
      <c r="G8" s="19">
        <v>200000</v>
      </c>
      <c r="H8" s="19">
        <v>200000</v>
      </c>
      <c r="I8" s="19">
        <v>200000</v>
      </c>
    </row>
    <row r="9" spans="2:9">
      <c r="B9" s="20" t="s">
        <v>53</v>
      </c>
      <c r="E9" s="19"/>
      <c r="F9" s="19"/>
      <c r="G9" s="19"/>
      <c r="H9" s="19"/>
      <c r="I9" s="19"/>
    </row>
    <row r="10" spans="2:9">
      <c r="B10" s="20" t="s">
        <v>54</v>
      </c>
      <c r="E10" s="19">
        <v>80000</v>
      </c>
      <c r="F10" s="19">
        <v>80000</v>
      </c>
      <c r="G10" s="19">
        <v>80000</v>
      </c>
      <c r="H10" s="19">
        <v>80000</v>
      </c>
      <c r="I10" s="19">
        <v>80000</v>
      </c>
    </row>
    <row r="11" spans="2:9">
      <c r="B11" s="20" t="s">
        <v>59</v>
      </c>
      <c r="E11" s="19">
        <v>350000</v>
      </c>
      <c r="F11" s="19">
        <v>420000</v>
      </c>
      <c r="G11" s="19">
        <v>550000</v>
      </c>
      <c r="H11" s="19">
        <v>400000</v>
      </c>
      <c r="I11" s="19">
        <v>200000</v>
      </c>
    </row>
    <row r="12" spans="2:9">
      <c r="B12" s="20" t="s">
        <v>55</v>
      </c>
      <c r="E12" s="19"/>
      <c r="F12" s="19"/>
      <c r="G12" s="19"/>
      <c r="H12" s="19"/>
      <c r="I12" s="19"/>
    </row>
    <row r="13" spans="2:9" ht="21" customHeight="1">
      <c r="B13" s="20" t="s">
        <v>39</v>
      </c>
      <c r="E13" s="32">
        <f>SUM(E8:E12)</f>
        <v>630000</v>
      </c>
      <c r="F13" s="32">
        <f t="shared" ref="F13:I13" si="0">SUM(F8:F12)</f>
        <v>700000</v>
      </c>
      <c r="G13" s="32">
        <f t="shared" si="0"/>
        <v>830000</v>
      </c>
      <c r="H13" s="32">
        <f t="shared" si="0"/>
        <v>680000</v>
      </c>
      <c r="I13" s="32">
        <f t="shared" si="0"/>
        <v>480000</v>
      </c>
    </row>
    <row r="14" spans="2:9">
      <c r="B14" s="20" t="s">
        <v>40</v>
      </c>
      <c r="E14" s="22">
        <f>E13/(1+$C$4)^E7</f>
        <v>583333.33333333326</v>
      </c>
      <c r="F14" s="22">
        <f t="shared" ref="F14:I14" si="1">F13/(1+$C$4)^F7</f>
        <v>600137.17421124829</v>
      </c>
      <c r="G14" s="22">
        <f t="shared" si="1"/>
        <v>658880.76004674076</v>
      </c>
      <c r="H14" s="22">
        <f t="shared" si="1"/>
        <v>499820.29990158824</v>
      </c>
      <c r="I14" s="22">
        <f t="shared" si="1"/>
        <v>326679.93457620143</v>
      </c>
    </row>
    <row r="15" spans="2:9">
      <c r="B15" s="20" t="s">
        <v>41</v>
      </c>
      <c r="E15" s="21">
        <f>SUM($E$14:E14)</f>
        <v>583333.33333333326</v>
      </c>
      <c r="F15" s="21">
        <f>SUM($E$14:F14)</f>
        <v>1183470.5075445815</v>
      </c>
      <c r="G15" s="21">
        <f>SUM($E$14:G14)</f>
        <v>1842351.2675913223</v>
      </c>
      <c r="H15" s="21">
        <f>SUM($E$14:H14)</f>
        <v>2342171.5674929107</v>
      </c>
      <c r="I15" s="21">
        <f>SUM($E$14:I14)</f>
        <v>2668851.5020691119</v>
      </c>
    </row>
    <row r="18" spans="2:9">
      <c r="B18" s="20" t="s">
        <v>42</v>
      </c>
    </row>
    <row r="19" spans="2:9">
      <c r="B19" s="20" t="s">
        <v>43</v>
      </c>
      <c r="D19" s="19">
        <v>425000</v>
      </c>
    </row>
    <row r="20" spans="2:9">
      <c r="B20" s="20" t="s">
        <v>65</v>
      </c>
      <c r="E20" s="19">
        <v>50000</v>
      </c>
      <c r="F20" s="19">
        <v>50000</v>
      </c>
      <c r="G20" s="19">
        <v>50000</v>
      </c>
      <c r="H20" s="19">
        <v>50000</v>
      </c>
      <c r="I20" s="19">
        <v>50000</v>
      </c>
    </row>
    <row r="21" spans="2:9">
      <c r="B21" s="20" t="s">
        <v>44</v>
      </c>
      <c r="E21" s="19">
        <v>10000</v>
      </c>
      <c r="F21" s="19">
        <v>10000</v>
      </c>
      <c r="G21" s="19">
        <v>10000</v>
      </c>
      <c r="H21" s="19">
        <v>10000</v>
      </c>
      <c r="I21" s="19">
        <v>10000</v>
      </c>
    </row>
    <row r="22" spans="2:9">
      <c r="B22" s="20" t="s">
        <v>61</v>
      </c>
      <c r="E22" s="19">
        <v>200000</v>
      </c>
      <c r="F22" s="19">
        <v>200000</v>
      </c>
      <c r="G22" s="19">
        <v>200000</v>
      </c>
      <c r="H22" s="19">
        <v>200000</v>
      </c>
      <c r="I22" s="19">
        <v>200000</v>
      </c>
    </row>
    <row r="23" spans="2:9">
      <c r="B23" s="20" t="s">
        <v>66</v>
      </c>
      <c r="E23" s="19"/>
      <c r="F23" s="19"/>
      <c r="G23" s="19"/>
      <c r="H23" s="19"/>
      <c r="I23" s="19"/>
    </row>
    <row r="24" spans="2:9" ht="21" customHeight="1">
      <c r="B24" s="20" t="s">
        <v>45</v>
      </c>
      <c r="D24" s="33">
        <f>SUM(D19:D23)</f>
        <v>425000</v>
      </c>
      <c r="E24" s="33">
        <f>SUM(E20:E23)</f>
        <v>260000</v>
      </c>
      <c r="F24" s="33">
        <f t="shared" ref="F24:I24" si="2">SUM(F20:F23)</f>
        <v>260000</v>
      </c>
      <c r="G24" s="33">
        <f t="shared" si="2"/>
        <v>260000</v>
      </c>
      <c r="H24" s="33">
        <f t="shared" si="2"/>
        <v>260000</v>
      </c>
      <c r="I24" s="33">
        <f t="shared" si="2"/>
        <v>260000</v>
      </c>
    </row>
    <row r="25" spans="2:9">
      <c r="B25" s="20" t="s">
        <v>46</v>
      </c>
      <c r="D25" s="22">
        <f t="shared" ref="D25:I25" si="3">D24/(1+$C$4)^D7</f>
        <v>425000</v>
      </c>
      <c r="E25" s="22">
        <f t="shared" si="3"/>
        <v>240740.74074074073</v>
      </c>
      <c r="F25" s="22">
        <f t="shared" si="3"/>
        <v>222908.09327846364</v>
      </c>
      <c r="G25" s="22">
        <f t="shared" si="3"/>
        <v>206396.38266524411</v>
      </c>
      <c r="H25" s="22">
        <f t="shared" si="3"/>
        <v>191107.76172707786</v>
      </c>
      <c r="I25" s="22">
        <f t="shared" si="3"/>
        <v>176951.63122877578</v>
      </c>
    </row>
    <row r="26" spans="2:9">
      <c r="B26" s="20" t="s">
        <v>47</v>
      </c>
      <c r="D26" s="21">
        <f>SUM($D$25:D25)</f>
        <v>425000</v>
      </c>
      <c r="E26" s="21">
        <f>SUM($D$25:E25)</f>
        <v>665740.74074074067</v>
      </c>
      <c r="F26" s="21">
        <f>SUM($D$25:F25)</f>
        <v>888648.83401920437</v>
      </c>
      <c r="G26" s="21">
        <f>SUM($D$25:G25)</f>
        <v>1095045.2166844485</v>
      </c>
      <c r="H26" s="21">
        <f>SUM($D$25:H25)</f>
        <v>1286152.9784115264</v>
      </c>
      <c r="I26" s="21">
        <f>SUM($D$25:I25)</f>
        <v>1463104.6096403021</v>
      </c>
    </row>
    <row r="29" spans="2:9">
      <c r="B29" s="34" t="s">
        <v>48</v>
      </c>
      <c r="C29" s="35">
        <f>I15-I26</f>
        <v>1205746.8924288098</v>
      </c>
    </row>
    <row r="30" spans="2:9">
      <c r="B30" s="36" t="s">
        <v>50</v>
      </c>
      <c r="C30" s="37">
        <f>IRR(D34:I34)</f>
        <v>0.93611066517451702</v>
      </c>
    </row>
    <row r="31" spans="2:9">
      <c r="B31" s="38" t="s">
        <v>51</v>
      </c>
      <c r="C31" s="39">
        <f>C29/I26</f>
        <v>0.82410162915503171</v>
      </c>
    </row>
    <row r="33" spans="2:9">
      <c r="B33" s="27" t="s">
        <v>38</v>
      </c>
      <c r="C33" s="27"/>
      <c r="D33" s="28">
        <f>D7</f>
        <v>0</v>
      </c>
      <c r="E33" s="28">
        <f t="shared" ref="E33:I33" si="4">E7</f>
        <v>1</v>
      </c>
      <c r="F33" s="28">
        <f t="shared" si="4"/>
        <v>2</v>
      </c>
      <c r="G33" s="28">
        <f t="shared" si="4"/>
        <v>3</v>
      </c>
      <c r="H33" s="28">
        <f t="shared" si="4"/>
        <v>4</v>
      </c>
      <c r="I33" s="28">
        <f t="shared" si="4"/>
        <v>5</v>
      </c>
    </row>
    <row r="34" spans="2:9">
      <c r="B34" s="27" t="s">
        <v>49</v>
      </c>
      <c r="C34" s="27"/>
      <c r="D34" s="29">
        <f t="shared" ref="D34:I34" si="5">D13-D24</f>
        <v>-425000</v>
      </c>
      <c r="E34" s="29">
        <f t="shared" si="5"/>
        <v>370000</v>
      </c>
      <c r="F34" s="29">
        <f t="shared" si="5"/>
        <v>440000</v>
      </c>
      <c r="G34" s="29">
        <f t="shared" si="5"/>
        <v>570000</v>
      </c>
      <c r="H34" s="29">
        <f t="shared" si="5"/>
        <v>420000</v>
      </c>
      <c r="I34" s="29">
        <f t="shared" si="5"/>
        <v>220000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Charter Example</vt:lpstr>
      <vt:lpstr>Financials Example</vt:lpstr>
      <vt:lpstr>Instructions - Charter</vt:lpstr>
      <vt:lpstr>Instructions - Financials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Walton</dc:creator>
  <cp:lastModifiedBy>juan francisco verdugo arredondo</cp:lastModifiedBy>
  <cp:lastPrinted>2012-10-20T14:54:59Z</cp:lastPrinted>
  <dcterms:created xsi:type="dcterms:W3CDTF">2012-10-20T12:11:01Z</dcterms:created>
  <dcterms:modified xsi:type="dcterms:W3CDTF">2022-10-31T16:55:38Z</dcterms:modified>
</cp:coreProperties>
</file>