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2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updateLinks="never"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f9b981dac10387f3/Documentos/TRABAJO/EXCEL/PLANTILLAS BLOQUEADAS/"/>
    </mc:Choice>
  </mc:AlternateContent>
  <xr:revisionPtr revIDLastSave="0" documentId="13_ncr:1_{F540C4A4-4DD0-40CF-84A8-0ECACBBBAF82}" xr6:coauthVersionLast="47" xr6:coauthVersionMax="47" xr10:uidLastSave="{00000000-0000-0000-0000-000000000000}"/>
  <bookViews>
    <workbookView xWindow="-120" yWindow="-120" windowWidth="20730" windowHeight="11040" tabRatio="829" activeTab="7" xr2:uid="{00000000-000D-0000-FFFF-FFFF00000000}"/>
  </bookViews>
  <sheets>
    <sheet name="Cad" sheetId="55" r:id="rId1"/>
    <sheet name="Areas" sheetId="57" r:id="rId2"/>
    <sheet name="Conf" sheetId="59" r:id="rId3"/>
    <sheet name="Metas" sheetId="60" r:id="rId4"/>
    <sheet name="Atual" sheetId="61" r:id="rId5"/>
    <sheet name="Anterior" sheetId="62" r:id="rId6"/>
    <sheet name="PA" sheetId="70" r:id="rId7"/>
    <sheet name="Rel1" sheetId="63" r:id="rId8"/>
    <sheet name="Rel2" sheetId="65" r:id="rId9"/>
    <sheet name="Rel3" sheetId="71" r:id="rId10"/>
    <sheet name="Dash1" sheetId="67" r:id="rId11"/>
    <sheet name="Dash2" sheetId="68" r:id="rId12"/>
    <sheet name="Dash3" sheetId="69" r:id="rId13"/>
    <sheet name="aux" sheetId="66" state="hidden" r:id="rId14"/>
    <sheet name="INI" sheetId="11" r:id="rId15"/>
    <sheet name="DUV" sheetId="52" r:id="rId16"/>
    <sheet name="SUG" sheetId="53" r:id="rId17"/>
    <sheet name="LUZ" sheetId="54" r:id="rId18"/>
  </sheets>
  <externalReferences>
    <externalReference r:id="rId19"/>
  </externalReferences>
  <definedNames>
    <definedName name="_xlnm._FilterDatabase" localSheetId="1" hidden="1">Areas!$C$5:$C$5</definedName>
    <definedName name="_xlnm._FilterDatabase" localSheetId="0" hidden="1">Cad!$C$5:$F$5</definedName>
    <definedName name="_xlnm._FilterDatabase" localSheetId="2" hidden="1">Conf!$C$5:$E$5</definedName>
    <definedName name="_xlnm._FilterDatabase" localSheetId="6" hidden="1">PA!$C$5:$C$5</definedName>
    <definedName name="area">Areas!$C$6:$C$15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Receitas_com_Produtos">#REF!</definedName>
    <definedName name="Receitas_Com_Serviços">#REF!</definedName>
    <definedName name="Receitas_Não_Operacionais">#REF!</definedName>
  </definedNames>
  <calcPr calcId="191029" concurrentCalc="0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67" l="1"/>
  <c r="C8" i="67"/>
  <c r="B8" i="67"/>
  <c r="C9" i="67"/>
  <c r="B9" i="67"/>
  <c r="C10" i="67"/>
  <c r="B10" i="67"/>
  <c r="C11" i="67"/>
  <c r="C12" i="67"/>
  <c r="B12" i="67"/>
  <c r="K7" i="70"/>
  <c r="K8" i="70"/>
  <c r="K9" i="70"/>
  <c r="K10" i="70"/>
  <c r="K11" i="70"/>
  <c r="K12" i="70"/>
  <c r="K13" i="70"/>
  <c r="K14" i="70"/>
  <c r="K15" i="70"/>
  <c r="K16" i="70"/>
  <c r="K17" i="70"/>
  <c r="K18" i="70"/>
  <c r="K19" i="70"/>
  <c r="K20" i="70"/>
  <c r="K21" i="70"/>
  <c r="K22" i="70"/>
  <c r="K23" i="70"/>
  <c r="K24" i="70"/>
  <c r="K25" i="70"/>
  <c r="K26" i="70"/>
  <c r="K27" i="70"/>
  <c r="K28" i="70"/>
  <c r="K29" i="70"/>
  <c r="K30" i="70"/>
  <c r="K31" i="70"/>
  <c r="K32" i="70"/>
  <c r="K33" i="70"/>
  <c r="K34" i="70"/>
  <c r="K35" i="70"/>
  <c r="K36" i="70"/>
  <c r="K37" i="70"/>
  <c r="K38" i="70"/>
  <c r="K39" i="70"/>
  <c r="K40" i="70"/>
  <c r="K41" i="70"/>
  <c r="K42" i="70"/>
  <c r="K43" i="70"/>
  <c r="K44" i="70"/>
  <c r="K45" i="70"/>
  <c r="K46" i="70"/>
  <c r="K47" i="70"/>
  <c r="K48" i="70"/>
  <c r="K49" i="70"/>
  <c r="K50" i="70"/>
  <c r="K51" i="70"/>
  <c r="K52" i="70"/>
  <c r="K53" i="70"/>
  <c r="K54" i="70"/>
  <c r="K55" i="70"/>
  <c r="K56" i="70"/>
  <c r="K57" i="70"/>
  <c r="K58" i="70"/>
  <c r="K59" i="70"/>
  <c r="K60" i="70"/>
  <c r="K61" i="70"/>
  <c r="K62" i="70"/>
  <c r="K63" i="70"/>
  <c r="K64" i="70"/>
  <c r="K65" i="70"/>
  <c r="K66" i="70"/>
  <c r="K67" i="70"/>
  <c r="K68" i="70"/>
  <c r="K69" i="70"/>
  <c r="K70" i="70"/>
  <c r="K71" i="70"/>
  <c r="K72" i="70"/>
  <c r="K73" i="70"/>
  <c r="K74" i="70"/>
  <c r="K75" i="70"/>
  <c r="K76" i="70"/>
  <c r="K77" i="70"/>
  <c r="K78" i="70"/>
  <c r="K79" i="70"/>
  <c r="K80" i="70"/>
  <c r="K81" i="70"/>
  <c r="K82" i="70"/>
  <c r="K83" i="70"/>
  <c r="K84" i="70"/>
  <c r="K85" i="70"/>
  <c r="K86" i="70"/>
  <c r="K87" i="70"/>
  <c r="K88" i="70"/>
  <c r="K89" i="70"/>
  <c r="K90" i="70"/>
  <c r="K91" i="70"/>
  <c r="K92" i="70"/>
  <c r="K93" i="70"/>
  <c r="K94" i="70"/>
  <c r="K95" i="70"/>
  <c r="K96" i="70"/>
  <c r="K97" i="70"/>
  <c r="K98" i="70"/>
  <c r="K99" i="70"/>
  <c r="K100" i="70"/>
  <c r="K101" i="70"/>
  <c r="K102" i="70"/>
  <c r="K103" i="70"/>
  <c r="K104" i="70"/>
  <c r="K105" i="70"/>
  <c r="K106" i="70"/>
  <c r="K107" i="70"/>
  <c r="K108" i="70"/>
  <c r="K109" i="70"/>
  <c r="K110" i="70"/>
  <c r="K111" i="70"/>
  <c r="K112" i="70"/>
  <c r="K113" i="70"/>
  <c r="K114" i="70"/>
  <c r="K115" i="70"/>
  <c r="K116" i="70"/>
  <c r="K117" i="70"/>
  <c r="K118" i="70"/>
  <c r="K119" i="70"/>
  <c r="K120" i="70"/>
  <c r="K121" i="70"/>
  <c r="K122" i="70"/>
  <c r="K123" i="70"/>
  <c r="K124" i="70"/>
  <c r="K125" i="70"/>
  <c r="K126" i="70"/>
  <c r="K127" i="70"/>
  <c r="K128" i="70"/>
  <c r="K129" i="70"/>
  <c r="K130" i="70"/>
  <c r="K131" i="70"/>
  <c r="K132" i="70"/>
  <c r="K133" i="70"/>
  <c r="K134" i="70"/>
  <c r="K135" i="70"/>
  <c r="K136" i="70"/>
  <c r="K137" i="70"/>
  <c r="K138" i="70"/>
  <c r="K139" i="70"/>
  <c r="K140" i="70"/>
  <c r="K141" i="70"/>
  <c r="K142" i="70"/>
  <c r="K143" i="70"/>
  <c r="K144" i="70"/>
  <c r="K145" i="70"/>
  <c r="K146" i="70"/>
  <c r="K147" i="70"/>
  <c r="K148" i="70"/>
  <c r="K149" i="70"/>
  <c r="K150" i="70"/>
  <c r="K151" i="70"/>
  <c r="K152" i="70"/>
  <c r="K153" i="70"/>
  <c r="K154" i="70"/>
  <c r="K155" i="70"/>
  <c r="K156" i="70"/>
  <c r="K157" i="70"/>
  <c r="K158" i="70"/>
  <c r="K159" i="70"/>
  <c r="K160" i="70"/>
  <c r="K161" i="70"/>
  <c r="K162" i="70"/>
  <c r="K163" i="70"/>
  <c r="K164" i="70"/>
  <c r="K165" i="70"/>
  <c r="K166" i="70"/>
  <c r="K167" i="70"/>
  <c r="K168" i="70"/>
  <c r="K169" i="70"/>
  <c r="K170" i="70"/>
  <c r="K171" i="70"/>
  <c r="K172" i="70"/>
  <c r="K173" i="70"/>
  <c r="K174" i="70"/>
  <c r="K175" i="70"/>
  <c r="K176" i="70"/>
  <c r="K177" i="70"/>
  <c r="K178" i="70"/>
  <c r="K179" i="70"/>
  <c r="K180" i="70"/>
  <c r="K181" i="70"/>
  <c r="K182" i="70"/>
  <c r="K183" i="70"/>
  <c r="K184" i="70"/>
  <c r="K185" i="70"/>
  <c r="K186" i="70"/>
  <c r="K187" i="70"/>
  <c r="K188" i="70"/>
  <c r="K189" i="70"/>
  <c r="K190" i="70"/>
  <c r="K191" i="70"/>
  <c r="K192" i="70"/>
  <c r="K193" i="70"/>
  <c r="K194" i="70"/>
  <c r="K195" i="70"/>
  <c r="K196" i="70"/>
  <c r="K197" i="70"/>
  <c r="K198" i="70"/>
  <c r="K199" i="70"/>
  <c r="K200" i="70"/>
  <c r="K201" i="70"/>
  <c r="K202" i="70"/>
  <c r="K203" i="70"/>
  <c r="K204" i="70"/>
  <c r="K205" i="70"/>
  <c r="K206" i="70"/>
  <c r="K207" i="70"/>
  <c r="K208" i="70"/>
  <c r="K209" i="70"/>
  <c r="K210" i="70"/>
  <c r="K211" i="70"/>
  <c r="K212" i="70"/>
  <c r="K213" i="70"/>
  <c r="K214" i="70"/>
  <c r="K215" i="70"/>
  <c r="K216" i="70"/>
  <c r="K217" i="70"/>
  <c r="K218" i="70"/>
  <c r="K219" i="70"/>
  <c r="K220" i="70"/>
  <c r="K221" i="70"/>
  <c r="K222" i="70"/>
  <c r="K223" i="70"/>
  <c r="K224" i="70"/>
  <c r="K225" i="70"/>
  <c r="K226" i="70"/>
  <c r="K227" i="70"/>
  <c r="K228" i="70"/>
  <c r="K229" i="70"/>
  <c r="K230" i="70"/>
  <c r="K231" i="70"/>
  <c r="K232" i="70"/>
  <c r="K233" i="70"/>
  <c r="K234" i="70"/>
  <c r="K235" i="70"/>
  <c r="K236" i="70"/>
  <c r="K237" i="70"/>
  <c r="K238" i="70"/>
  <c r="K239" i="70"/>
  <c r="K240" i="70"/>
  <c r="K241" i="70"/>
  <c r="K242" i="70"/>
  <c r="K243" i="70"/>
  <c r="K244" i="70"/>
  <c r="K245" i="70"/>
  <c r="K246" i="70"/>
  <c r="K247" i="70"/>
  <c r="K248" i="70"/>
  <c r="K249" i="70"/>
  <c r="K250" i="70"/>
  <c r="K251" i="70"/>
  <c r="K252" i="70"/>
  <c r="K253" i="70"/>
  <c r="K254" i="70"/>
  <c r="K255" i="70"/>
  <c r="K256" i="70"/>
  <c r="K257" i="70"/>
  <c r="K258" i="70"/>
  <c r="K259" i="70"/>
  <c r="K260" i="70"/>
  <c r="K261" i="70"/>
  <c r="K262" i="70"/>
  <c r="K263" i="70"/>
  <c r="K264" i="70"/>
  <c r="K265" i="70"/>
  <c r="K266" i="70"/>
  <c r="K267" i="70"/>
  <c r="K268" i="70"/>
  <c r="K269" i="70"/>
  <c r="K270" i="70"/>
  <c r="K271" i="70"/>
  <c r="K272" i="70"/>
  <c r="K273" i="70"/>
  <c r="K274" i="70"/>
  <c r="K275" i="70"/>
  <c r="K276" i="70"/>
  <c r="K277" i="70"/>
  <c r="K278" i="70"/>
  <c r="K279" i="70"/>
  <c r="K280" i="70"/>
  <c r="K281" i="70"/>
  <c r="K282" i="70"/>
  <c r="K283" i="70"/>
  <c r="K284" i="70"/>
  <c r="K285" i="70"/>
  <c r="K286" i="70"/>
  <c r="K287" i="70"/>
  <c r="K288" i="70"/>
  <c r="K289" i="70"/>
  <c r="K290" i="70"/>
  <c r="K291" i="70"/>
  <c r="K292" i="70"/>
  <c r="K293" i="70"/>
  <c r="K294" i="70"/>
  <c r="K295" i="70"/>
  <c r="K296" i="70"/>
  <c r="K297" i="70"/>
  <c r="K298" i="70"/>
  <c r="K299" i="70"/>
  <c r="K300" i="70"/>
  <c r="K301" i="70"/>
  <c r="K302" i="70"/>
  <c r="K303" i="70"/>
  <c r="K304" i="70"/>
  <c r="K305" i="70"/>
  <c r="K306" i="70"/>
  <c r="K307" i="70"/>
  <c r="K308" i="70"/>
  <c r="K309" i="70"/>
  <c r="K310" i="70"/>
  <c r="K311" i="70"/>
  <c r="K312" i="70"/>
  <c r="K313" i="70"/>
  <c r="K314" i="70"/>
  <c r="K315" i="70"/>
  <c r="K316" i="70"/>
  <c r="K317" i="70"/>
  <c r="K318" i="70"/>
  <c r="K319" i="70"/>
  <c r="K320" i="70"/>
  <c r="K321" i="70"/>
  <c r="K322" i="70"/>
  <c r="K323" i="70"/>
  <c r="K324" i="70"/>
  <c r="K325" i="70"/>
  <c r="K326" i="70"/>
  <c r="K327" i="70"/>
  <c r="K328" i="70"/>
  <c r="K329" i="70"/>
  <c r="K330" i="70"/>
  <c r="K331" i="70"/>
  <c r="K332" i="70"/>
  <c r="K333" i="70"/>
  <c r="K334" i="70"/>
  <c r="K335" i="70"/>
  <c r="K336" i="70"/>
  <c r="K337" i="70"/>
  <c r="K338" i="70"/>
  <c r="K339" i="70"/>
  <c r="K340" i="70"/>
  <c r="K341" i="70"/>
  <c r="K342" i="70"/>
  <c r="K343" i="70"/>
  <c r="K344" i="70"/>
  <c r="K345" i="70"/>
  <c r="K346" i="70"/>
  <c r="K347" i="70"/>
  <c r="K348" i="70"/>
  <c r="K349" i="70"/>
  <c r="K350" i="70"/>
  <c r="K351" i="70"/>
  <c r="K352" i="70"/>
  <c r="K353" i="70"/>
  <c r="K354" i="70"/>
  <c r="K355" i="70"/>
  <c r="K356" i="70"/>
  <c r="K357" i="70"/>
  <c r="K358" i="70"/>
  <c r="K359" i="70"/>
  <c r="K360" i="70"/>
  <c r="K361" i="70"/>
  <c r="K362" i="70"/>
  <c r="K363" i="70"/>
  <c r="K364" i="70"/>
  <c r="K365" i="70"/>
  <c r="K366" i="70"/>
  <c r="K367" i="70"/>
  <c r="K368" i="70"/>
  <c r="K369" i="70"/>
  <c r="K370" i="70"/>
  <c r="K371" i="70"/>
  <c r="K372" i="70"/>
  <c r="K373" i="70"/>
  <c r="K374" i="70"/>
  <c r="K375" i="70"/>
  <c r="K376" i="70"/>
  <c r="K377" i="70"/>
  <c r="K378" i="70"/>
  <c r="K379" i="70"/>
  <c r="K380" i="70"/>
  <c r="K381" i="70"/>
  <c r="K382" i="70"/>
  <c r="K383" i="70"/>
  <c r="K384" i="70"/>
  <c r="K385" i="70"/>
  <c r="K386" i="70"/>
  <c r="K387" i="70"/>
  <c r="K388" i="70"/>
  <c r="K389" i="70"/>
  <c r="K390" i="70"/>
  <c r="K391" i="70"/>
  <c r="K392" i="70"/>
  <c r="K393" i="70"/>
  <c r="K394" i="70"/>
  <c r="K395" i="70"/>
  <c r="K396" i="70"/>
  <c r="K397" i="70"/>
  <c r="K398" i="70"/>
  <c r="K399" i="70"/>
  <c r="K400" i="70"/>
  <c r="K401" i="70"/>
  <c r="K402" i="70"/>
  <c r="K403" i="70"/>
  <c r="K404" i="70"/>
  <c r="K405" i="70"/>
  <c r="K406" i="70"/>
  <c r="K407" i="70"/>
  <c r="K408" i="70"/>
  <c r="K409" i="70"/>
  <c r="K410" i="70"/>
  <c r="K411" i="70"/>
  <c r="K412" i="70"/>
  <c r="K413" i="70"/>
  <c r="K414" i="70"/>
  <c r="K415" i="70"/>
  <c r="K416" i="70"/>
  <c r="K417" i="70"/>
  <c r="K418" i="70"/>
  <c r="K419" i="70"/>
  <c r="K420" i="70"/>
  <c r="K421" i="70"/>
  <c r="K422" i="70"/>
  <c r="K423" i="70"/>
  <c r="K424" i="70"/>
  <c r="K425" i="70"/>
  <c r="K426" i="70"/>
  <c r="K427" i="70"/>
  <c r="K428" i="70"/>
  <c r="K429" i="70"/>
  <c r="K430" i="70"/>
  <c r="K431" i="70"/>
  <c r="K432" i="70"/>
  <c r="K433" i="70"/>
  <c r="K434" i="70"/>
  <c r="K435" i="70"/>
  <c r="K436" i="70"/>
  <c r="K437" i="70"/>
  <c r="K438" i="70"/>
  <c r="K439" i="70"/>
  <c r="K440" i="70"/>
  <c r="K441" i="70"/>
  <c r="K442" i="70"/>
  <c r="K443" i="70"/>
  <c r="K444" i="70"/>
  <c r="K445" i="70"/>
  <c r="K446" i="70"/>
  <c r="K447" i="70"/>
  <c r="K448" i="70"/>
  <c r="K449" i="70"/>
  <c r="K450" i="70"/>
  <c r="K451" i="70"/>
  <c r="K452" i="70"/>
  <c r="K453" i="70"/>
  <c r="K454" i="70"/>
  <c r="K455" i="70"/>
  <c r="K456" i="70"/>
  <c r="K457" i="70"/>
  <c r="K458" i="70"/>
  <c r="K459" i="70"/>
  <c r="K460" i="70"/>
  <c r="K461" i="70"/>
  <c r="K462" i="70"/>
  <c r="K463" i="70"/>
  <c r="K464" i="70"/>
  <c r="K465" i="70"/>
  <c r="K466" i="70"/>
  <c r="K467" i="70"/>
  <c r="K468" i="70"/>
  <c r="K469" i="70"/>
  <c r="K470" i="70"/>
  <c r="K471" i="70"/>
  <c r="K472" i="70"/>
  <c r="K473" i="70"/>
  <c r="K474" i="70"/>
  <c r="K475" i="70"/>
  <c r="K476" i="70"/>
  <c r="K477" i="70"/>
  <c r="K478" i="70"/>
  <c r="K479" i="70"/>
  <c r="K480" i="70"/>
  <c r="K481" i="70"/>
  <c r="K482" i="70"/>
  <c r="K483" i="70"/>
  <c r="K484" i="70"/>
  <c r="K485" i="70"/>
  <c r="K486" i="70"/>
  <c r="K487" i="70"/>
  <c r="K488" i="70"/>
  <c r="K489" i="70"/>
  <c r="K490" i="70"/>
  <c r="K491" i="70"/>
  <c r="K492" i="70"/>
  <c r="K493" i="70"/>
  <c r="K494" i="70"/>
  <c r="K495" i="70"/>
  <c r="K496" i="70"/>
  <c r="K497" i="70"/>
  <c r="K498" i="70"/>
  <c r="K499" i="70"/>
  <c r="K500" i="70"/>
  <c r="K501" i="70"/>
  <c r="K502" i="70"/>
  <c r="K503" i="70"/>
  <c r="K504" i="70"/>
  <c r="K505" i="70"/>
  <c r="K506" i="70"/>
  <c r="K507" i="70"/>
  <c r="K508" i="70"/>
  <c r="K509" i="70"/>
  <c r="K510" i="70"/>
  <c r="K511" i="70"/>
  <c r="K512" i="70"/>
  <c r="K513" i="70"/>
  <c r="K514" i="70"/>
  <c r="K515" i="70"/>
  <c r="K516" i="70"/>
  <c r="K517" i="70"/>
  <c r="K518" i="70"/>
  <c r="K519" i="70"/>
  <c r="K520" i="70"/>
  <c r="K521" i="70"/>
  <c r="K522" i="70"/>
  <c r="K523" i="70"/>
  <c r="K524" i="70"/>
  <c r="K525" i="70"/>
  <c r="K526" i="70"/>
  <c r="K527" i="70"/>
  <c r="K528" i="70"/>
  <c r="K529" i="70"/>
  <c r="K530" i="70"/>
  <c r="K531" i="70"/>
  <c r="K532" i="70"/>
  <c r="K533" i="70"/>
  <c r="K534" i="70"/>
  <c r="K535" i="70"/>
  <c r="K536" i="70"/>
  <c r="K537" i="70"/>
  <c r="K538" i="70"/>
  <c r="K539" i="70"/>
  <c r="K540" i="70"/>
  <c r="K541" i="70"/>
  <c r="K542" i="70"/>
  <c r="K543" i="70"/>
  <c r="K544" i="70"/>
  <c r="K545" i="70"/>
  <c r="K546" i="70"/>
  <c r="K547" i="70"/>
  <c r="K548" i="70"/>
  <c r="K549" i="70"/>
  <c r="K550" i="70"/>
  <c r="K551" i="70"/>
  <c r="K552" i="70"/>
  <c r="K553" i="70"/>
  <c r="K554" i="70"/>
  <c r="K555" i="70"/>
  <c r="K556" i="70"/>
  <c r="K557" i="70"/>
  <c r="K558" i="70"/>
  <c r="K559" i="70"/>
  <c r="K560" i="70"/>
  <c r="K561" i="70"/>
  <c r="K562" i="70"/>
  <c r="K563" i="70"/>
  <c r="K564" i="70"/>
  <c r="K565" i="70"/>
  <c r="K566" i="70"/>
  <c r="K567" i="70"/>
  <c r="K568" i="70"/>
  <c r="K569" i="70"/>
  <c r="K570" i="70"/>
  <c r="K571" i="70"/>
  <c r="K572" i="70"/>
  <c r="K573" i="70"/>
  <c r="K574" i="70"/>
  <c r="K575" i="70"/>
  <c r="K576" i="70"/>
  <c r="K577" i="70"/>
  <c r="K578" i="70"/>
  <c r="K579" i="70"/>
  <c r="K580" i="70"/>
  <c r="K581" i="70"/>
  <c r="K582" i="70"/>
  <c r="K583" i="70"/>
  <c r="K584" i="70"/>
  <c r="K585" i="70"/>
  <c r="K586" i="70"/>
  <c r="K587" i="70"/>
  <c r="K588" i="70"/>
  <c r="K589" i="70"/>
  <c r="K590" i="70"/>
  <c r="K591" i="70"/>
  <c r="K592" i="70"/>
  <c r="K593" i="70"/>
  <c r="K594" i="70"/>
  <c r="K595" i="70"/>
  <c r="K596" i="70"/>
  <c r="K597" i="70"/>
  <c r="K598" i="70"/>
  <c r="K599" i="70"/>
  <c r="K600" i="70"/>
  <c r="K601" i="70"/>
  <c r="K602" i="70"/>
  <c r="K603" i="70"/>
  <c r="K604" i="70"/>
  <c r="K605" i="70"/>
  <c r="K606" i="70"/>
  <c r="K607" i="70"/>
  <c r="K608" i="70"/>
  <c r="K609" i="70"/>
  <c r="K610" i="70"/>
  <c r="K611" i="70"/>
  <c r="K612" i="70"/>
  <c r="K613" i="70"/>
  <c r="K614" i="70"/>
  <c r="K615" i="70"/>
  <c r="K616" i="70"/>
  <c r="K617" i="70"/>
  <c r="K618" i="70"/>
  <c r="K619" i="70"/>
  <c r="K620" i="70"/>
  <c r="K621" i="70"/>
  <c r="K622" i="70"/>
  <c r="K623" i="70"/>
  <c r="K624" i="70"/>
  <c r="K625" i="70"/>
  <c r="K626" i="70"/>
  <c r="K627" i="70"/>
  <c r="K628" i="70"/>
  <c r="K629" i="70"/>
  <c r="K630" i="70"/>
  <c r="K631" i="70"/>
  <c r="K632" i="70"/>
  <c r="K633" i="70"/>
  <c r="K634" i="70"/>
  <c r="K635" i="70"/>
  <c r="K636" i="70"/>
  <c r="K637" i="70"/>
  <c r="K638" i="70"/>
  <c r="K639" i="70"/>
  <c r="K640" i="70"/>
  <c r="K641" i="70"/>
  <c r="K642" i="70"/>
  <c r="K643" i="70"/>
  <c r="K644" i="70"/>
  <c r="K645" i="70"/>
  <c r="K646" i="70"/>
  <c r="K647" i="70"/>
  <c r="K648" i="70"/>
  <c r="K649" i="70"/>
  <c r="K650" i="70"/>
  <c r="K651" i="70"/>
  <c r="K652" i="70"/>
  <c r="K653" i="70"/>
  <c r="K654" i="70"/>
  <c r="K655" i="70"/>
  <c r="K656" i="70"/>
  <c r="K657" i="70"/>
  <c r="K658" i="70"/>
  <c r="K659" i="70"/>
  <c r="K660" i="70"/>
  <c r="K661" i="70"/>
  <c r="K662" i="70"/>
  <c r="K663" i="70"/>
  <c r="K664" i="70"/>
  <c r="K665" i="70"/>
  <c r="K666" i="70"/>
  <c r="K667" i="70"/>
  <c r="K668" i="70"/>
  <c r="K669" i="70"/>
  <c r="K670" i="70"/>
  <c r="K671" i="70"/>
  <c r="K672" i="70"/>
  <c r="K673" i="70"/>
  <c r="K674" i="70"/>
  <c r="K675" i="70"/>
  <c r="K676" i="70"/>
  <c r="K677" i="70"/>
  <c r="K678" i="70"/>
  <c r="K679" i="70"/>
  <c r="K680" i="70"/>
  <c r="K681" i="70"/>
  <c r="K682" i="70"/>
  <c r="K683" i="70"/>
  <c r="K684" i="70"/>
  <c r="K685" i="70"/>
  <c r="K686" i="70"/>
  <c r="K687" i="70"/>
  <c r="K688" i="70"/>
  <c r="K689" i="70"/>
  <c r="K690" i="70"/>
  <c r="K691" i="70"/>
  <c r="K692" i="70"/>
  <c r="K693" i="70"/>
  <c r="K694" i="70"/>
  <c r="K695" i="70"/>
  <c r="K696" i="70"/>
  <c r="K697" i="70"/>
  <c r="K698" i="70"/>
  <c r="K699" i="70"/>
  <c r="K700" i="70"/>
  <c r="K701" i="70"/>
  <c r="K702" i="70"/>
  <c r="K703" i="70"/>
  <c r="K704" i="70"/>
  <c r="K705" i="70"/>
  <c r="K706" i="70"/>
  <c r="K707" i="70"/>
  <c r="K708" i="70"/>
  <c r="K709" i="70"/>
  <c r="K710" i="70"/>
  <c r="K711" i="70"/>
  <c r="K712" i="70"/>
  <c r="K713" i="70"/>
  <c r="K714" i="70"/>
  <c r="K715" i="70"/>
  <c r="K716" i="70"/>
  <c r="K717" i="70"/>
  <c r="K718" i="70"/>
  <c r="K719" i="70"/>
  <c r="K720" i="70"/>
  <c r="K721" i="70"/>
  <c r="K722" i="70"/>
  <c r="K723" i="70"/>
  <c r="K724" i="70"/>
  <c r="K725" i="70"/>
  <c r="K726" i="70"/>
  <c r="K727" i="70"/>
  <c r="K728" i="70"/>
  <c r="K729" i="70"/>
  <c r="K730" i="70"/>
  <c r="K731" i="70"/>
  <c r="K732" i="70"/>
  <c r="K733" i="70"/>
  <c r="K734" i="70"/>
  <c r="K735" i="70"/>
  <c r="K736" i="70"/>
  <c r="K737" i="70"/>
  <c r="K738" i="70"/>
  <c r="K739" i="70"/>
  <c r="K740" i="70"/>
  <c r="K741" i="70"/>
  <c r="K742" i="70"/>
  <c r="K743" i="70"/>
  <c r="K744" i="70"/>
  <c r="K745" i="70"/>
  <c r="K746" i="70"/>
  <c r="K747" i="70"/>
  <c r="K748" i="70"/>
  <c r="K749" i="70"/>
  <c r="K750" i="70"/>
  <c r="K751" i="70"/>
  <c r="K752" i="70"/>
  <c r="K753" i="70"/>
  <c r="K754" i="70"/>
  <c r="K755" i="70"/>
  <c r="K756" i="70"/>
  <c r="K757" i="70"/>
  <c r="K758" i="70"/>
  <c r="K759" i="70"/>
  <c r="K760" i="70"/>
  <c r="K761" i="70"/>
  <c r="K762" i="70"/>
  <c r="K763" i="70"/>
  <c r="K764" i="70"/>
  <c r="K765" i="70"/>
  <c r="K766" i="70"/>
  <c r="K767" i="70"/>
  <c r="K768" i="70"/>
  <c r="K769" i="70"/>
  <c r="K770" i="70"/>
  <c r="K771" i="70"/>
  <c r="K772" i="70"/>
  <c r="K773" i="70"/>
  <c r="K774" i="70"/>
  <c r="K775" i="70"/>
  <c r="K776" i="70"/>
  <c r="K777" i="70"/>
  <c r="K778" i="70"/>
  <c r="K779" i="70"/>
  <c r="K780" i="70"/>
  <c r="K781" i="70"/>
  <c r="K782" i="70"/>
  <c r="K783" i="70"/>
  <c r="K784" i="70"/>
  <c r="K785" i="70"/>
  <c r="K786" i="70"/>
  <c r="K787" i="70"/>
  <c r="K788" i="70"/>
  <c r="K789" i="70"/>
  <c r="K790" i="70"/>
  <c r="K791" i="70"/>
  <c r="K792" i="70"/>
  <c r="K793" i="70"/>
  <c r="K794" i="70"/>
  <c r="K795" i="70"/>
  <c r="K796" i="70"/>
  <c r="K797" i="70"/>
  <c r="K798" i="70"/>
  <c r="K799" i="70"/>
  <c r="K800" i="70"/>
  <c r="K801" i="70"/>
  <c r="K802" i="70"/>
  <c r="K803" i="70"/>
  <c r="K804" i="70"/>
  <c r="K805" i="70"/>
  <c r="K806" i="70"/>
  <c r="K807" i="70"/>
  <c r="K808" i="70"/>
  <c r="K809" i="70"/>
  <c r="K810" i="70"/>
  <c r="K811" i="70"/>
  <c r="K812" i="70"/>
  <c r="K813" i="70"/>
  <c r="K814" i="70"/>
  <c r="K815" i="70"/>
  <c r="K816" i="70"/>
  <c r="K817" i="70"/>
  <c r="K818" i="70"/>
  <c r="K819" i="70"/>
  <c r="K820" i="70"/>
  <c r="K821" i="70"/>
  <c r="K822" i="70"/>
  <c r="K823" i="70"/>
  <c r="K824" i="70"/>
  <c r="K825" i="70"/>
  <c r="K826" i="70"/>
  <c r="K827" i="70"/>
  <c r="K828" i="70"/>
  <c r="K829" i="70"/>
  <c r="K830" i="70"/>
  <c r="K831" i="70"/>
  <c r="K832" i="70"/>
  <c r="K833" i="70"/>
  <c r="K834" i="70"/>
  <c r="K835" i="70"/>
  <c r="K836" i="70"/>
  <c r="K837" i="70"/>
  <c r="K838" i="70"/>
  <c r="K839" i="70"/>
  <c r="K840" i="70"/>
  <c r="K841" i="70"/>
  <c r="K842" i="70"/>
  <c r="K843" i="70"/>
  <c r="K844" i="70"/>
  <c r="K845" i="70"/>
  <c r="K846" i="70"/>
  <c r="K847" i="70"/>
  <c r="K848" i="70"/>
  <c r="K849" i="70"/>
  <c r="K850" i="70"/>
  <c r="K851" i="70"/>
  <c r="K852" i="70"/>
  <c r="K853" i="70"/>
  <c r="K854" i="70"/>
  <c r="K855" i="70"/>
  <c r="K856" i="70"/>
  <c r="K857" i="70"/>
  <c r="K858" i="70"/>
  <c r="K859" i="70"/>
  <c r="K860" i="70"/>
  <c r="K861" i="70"/>
  <c r="K862" i="70"/>
  <c r="K863" i="70"/>
  <c r="K864" i="70"/>
  <c r="K865" i="70"/>
  <c r="K866" i="70"/>
  <c r="K867" i="70"/>
  <c r="K868" i="70"/>
  <c r="K869" i="70"/>
  <c r="K870" i="70"/>
  <c r="K871" i="70"/>
  <c r="K872" i="70"/>
  <c r="K873" i="70"/>
  <c r="K874" i="70"/>
  <c r="K875" i="70"/>
  <c r="K876" i="70"/>
  <c r="K877" i="70"/>
  <c r="K878" i="70"/>
  <c r="K879" i="70"/>
  <c r="K880" i="70"/>
  <c r="K881" i="70"/>
  <c r="K882" i="70"/>
  <c r="K883" i="70"/>
  <c r="K884" i="70"/>
  <c r="K885" i="70"/>
  <c r="K886" i="70"/>
  <c r="K887" i="70"/>
  <c r="K888" i="70"/>
  <c r="K889" i="70"/>
  <c r="K890" i="70"/>
  <c r="K891" i="70"/>
  <c r="K892" i="70"/>
  <c r="K893" i="70"/>
  <c r="K894" i="70"/>
  <c r="K895" i="70"/>
  <c r="K896" i="70"/>
  <c r="K897" i="70"/>
  <c r="K898" i="70"/>
  <c r="K899" i="70"/>
  <c r="K900" i="70"/>
  <c r="K901" i="70"/>
  <c r="K902" i="70"/>
  <c r="K903" i="70"/>
  <c r="K904" i="70"/>
  <c r="K905" i="70"/>
  <c r="K906" i="70"/>
  <c r="K907" i="70"/>
  <c r="K908" i="70"/>
  <c r="K909" i="70"/>
  <c r="K910" i="70"/>
  <c r="K911" i="70"/>
  <c r="K912" i="70"/>
  <c r="K913" i="70"/>
  <c r="K914" i="70"/>
  <c r="K915" i="70"/>
  <c r="K916" i="70"/>
  <c r="K917" i="70"/>
  <c r="K918" i="70"/>
  <c r="K919" i="70"/>
  <c r="K920" i="70"/>
  <c r="K921" i="70"/>
  <c r="K922" i="70"/>
  <c r="K923" i="70"/>
  <c r="K924" i="70"/>
  <c r="K925" i="70"/>
  <c r="K926" i="70"/>
  <c r="K927" i="70"/>
  <c r="K928" i="70"/>
  <c r="K929" i="70"/>
  <c r="K930" i="70"/>
  <c r="K931" i="70"/>
  <c r="K932" i="70"/>
  <c r="K933" i="70"/>
  <c r="K934" i="70"/>
  <c r="K935" i="70"/>
  <c r="K936" i="70"/>
  <c r="K937" i="70"/>
  <c r="K938" i="70"/>
  <c r="K939" i="70"/>
  <c r="K940" i="70"/>
  <c r="K941" i="70"/>
  <c r="K942" i="70"/>
  <c r="K943" i="70"/>
  <c r="K944" i="70"/>
  <c r="K945" i="70"/>
  <c r="K946" i="70"/>
  <c r="K947" i="70"/>
  <c r="K948" i="70"/>
  <c r="K949" i="70"/>
  <c r="K950" i="70"/>
  <c r="K951" i="70"/>
  <c r="K952" i="70"/>
  <c r="K953" i="70"/>
  <c r="K954" i="70"/>
  <c r="K955" i="70"/>
  <c r="K956" i="70"/>
  <c r="K957" i="70"/>
  <c r="K958" i="70"/>
  <c r="K959" i="70"/>
  <c r="K960" i="70"/>
  <c r="K961" i="70"/>
  <c r="K962" i="70"/>
  <c r="K963" i="70"/>
  <c r="K964" i="70"/>
  <c r="K965" i="70"/>
  <c r="K966" i="70"/>
  <c r="K967" i="70"/>
  <c r="K968" i="70"/>
  <c r="K969" i="70"/>
  <c r="K970" i="70"/>
  <c r="K971" i="70"/>
  <c r="K972" i="70"/>
  <c r="K973" i="70"/>
  <c r="K974" i="70"/>
  <c r="K975" i="70"/>
  <c r="K976" i="70"/>
  <c r="K977" i="70"/>
  <c r="K978" i="70"/>
  <c r="K979" i="70"/>
  <c r="K980" i="70"/>
  <c r="K981" i="70"/>
  <c r="K982" i="70"/>
  <c r="K983" i="70"/>
  <c r="K984" i="70"/>
  <c r="K985" i="70"/>
  <c r="K986" i="70"/>
  <c r="K987" i="70"/>
  <c r="K988" i="70"/>
  <c r="K989" i="70"/>
  <c r="K990" i="70"/>
  <c r="K991" i="70"/>
  <c r="K992" i="70"/>
  <c r="K993" i="70"/>
  <c r="K994" i="70"/>
  <c r="K995" i="70"/>
  <c r="K996" i="70"/>
  <c r="K997" i="70"/>
  <c r="K998" i="70"/>
  <c r="K999" i="70"/>
  <c r="K1000" i="70"/>
  <c r="K1001" i="70"/>
  <c r="K1002" i="70"/>
  <c r="K1003" i="70"/>
  <c r="K1004" i="70"/>
  <c r="K1005" i="70"/>
  <c r="K6" i="70"/>
  <c r="D8" i="59"/>
  <c r="D7" i="59"/>
  <c r="C8" i="61"/>
  <c r="C8" i="62"/>
  <c r="Q8" i="62"/>
  <c r="C8" i="60"/>
  <c r="Q8" i="60"/>
  <c r="C7" i="61"/>
  <c r="Q7" i="61"/>
  <c r="P7" i="61"/>
  <c r="C7" i="62"/>
  <c r="Q7" i="62"/>
  <c r="P7" i="62"/>
  <c r="C7" i="60"/>
  <c r="Q7" i="60"/>
  <c r="P7" i="60"/>
  <c r="C7" i="66"/>
  <c r="D7" i="66"/>
  <c r="E7" i="66"/>
  <c r="F7" i="66"/>
  <c r="C8" i="66"/>
  <c r="D8" i="66"/>
  <c r="E8" i="66"/>
  <c r="F8" i="66"/>
  <c r="C9" i="66"/>
  <c r="D9" i="66"/>
  <c r="E9" i="66"/>
  <c r="F9" i="66"/>
  <c r="C10" i="66"/>
  <c r="D10" i="66"/>
  <c r="E10" i="66"/>
  <c r="F10" i="66"/>
  <c r="C11" i="66"/>
  <c r="D11" i="66"/>
  <c r="E11" i="66"/>
  <c r="F11" i="66"/>
  <c r="C12" i="66"/>
  <c r="D12" i="66"/>
  <c r="E12" i="66"/>
  <c r="F12" i="66"/>
  <c r="C13" i="66"/>
  <c r="D13" i="66"/>
  <c r="E13" i="66"/>
  <c r="F13" i="66"/>
  <c r="C14" i="66"/>
  <c r="D14" i="66"/>
  <c r="E14" i="66"/>
  <c r="F14" i="66"/>
  <c r="C15" i="66"/>
  <c r="D15" i="66"/>
  <c r="E15" i="66"/>
  <c r="F15" i="66"/>
  <c r="C16" i="66"/>
  <c r="D16" i="66"/>
  <c r="E16" i="66"/>
  <c r="F16" i="66"/>
  <c r="C17" i="66"/>
  <c r="D17" i="66"/>
  <c r="E17" i="66"/>
  <c r="F17" i="66"/>
  <c r="D6" i="66"/>
  <c r="E6" i="66"/>
  <c r="F6" i="66"/>
  <c r="C6" i="66"/>
  <c r="D2" i="66"/>
  <c r="E2" i="66"/>
  <c r="F2" i="66"/>
  <c r="C2" i="66"/>
  <c r="M26" i="66"/>
  <c r="L26" i="66"/>
  <c r="K26" i="66"/>
  <c r="J26" i="66"/>
  <c r="I26" i="66"/>
  <c r="H26" i="66"/>
  <c r="G26" i="66"/>
  <c r="F26" i="66"/>
  <c r="E26" i="66"/>
  <c r="D26" i="66"/>
  <c r="C26" i="66"/>
  <c r="B26" i="66"/>
  <c r="M25" i="66"/>
  <c r="L25" i="66"/>
  <c r="K25" i="66"/>
  <c r="J25" i="66"/>
  <c r="I25" i="66"/>
  <c r="H25" i="66"/>
  <c r="G25" i="66"/>
  <c r="F25" i="66"/>
  <c r="E25" i="66"/>
  <c r="D25" i="66"/>
  <c r="C25" i="66"/>
  <c r="B25" i="66"/>
  <c r="C22" i="66"/>
  <c r="D22" i="66"/>
  <c r="E22" i="66"/>
  <c r="F22" i="66"/>
  <c r="G22" i="66"/>
  <c r="H22" i="66"/>
  <c r="I22" i="66"/>
  <c r="J22" i="66"/>
  <c r="K22" i="66"/>
  <c r="L22" i="66"/>
  <c r="M22" i="66"/>
  <c r="B22" i="66"/>
  <c r="C21" i="66"/>
  <c r="D21" i="66"/>
  <c r="E21" i="66"/>
  <c r="F21" i="66"/>
  <c r="G21" i="66"/>
  <c r="H21" i="66"/>
  <c r="I21" i="66"/>
  <c r="J21" i="66"/>
  <c r="K21" i="66"/>
  <c r="L21" i="66"/>
  <c r="M21" i="66"/>
  <c r="B21" i="66"/>
  <c r="H5" i="68"/>
  <c r="C25" i="60"/>
  <c r="Q25" i="60"/>
  <c r="C25" i="61"/>
  <c r="Q25" i="61"/>
  <c r="C25" i="62"/>
  <c r="J7" i="67"/>
  <c r="I7" i="67"/>
  <c r="J8" i="67"/>
  <c r="I8" i="67"/>
  <c r="J9" i="67"/>
  <c r="I9" i="67"/>
  <c r="J10" i="67"/>
  <c r="I10" i="67"/>
  <c r="J11" i="67"/>
  <c r="I11" i="67"/>
  <c r="J12" i="67"/>
  <c r="I12" i="67"/>
  <c r="J13" i="67"/>
  <c r="I13" i="67"/>
  <c r="J14" i="67"/>
  <c r="I14" i="67"/>
  <c r="J15" i="67"/>
  <c r="I15" i="67"/>
  <c r="J16" i="67"/>
  <c r="I16" i="67"/>
  <c r="J17" i="67"/>
  <c r="I17" i="67"/>
  <c r="J6" i="67"/>
  <c r="I6" i="67"/>
  <c r="C13" i="67"/>
  <c r="B13" i="67"/>
  <c r="C14" i="67"/>
  <c r="B14" i="67"/>
  <c r="C15" i="67"/>
  <c r="B15" i="67"/>
  <c r="C16" i="67"/>
  <c r="C17" i="67"/>
  <c r="B17" i="67"/>
  <c r="C6" i="67"/>
  <c r="B6" i="67"/>
  <c r="B7" i="67"/>
  <c r="B11" i="67"/>
  <c r="B16" i="67"/>
  <c r="C139" i="63"/>
  <c r="C20" i="63"/>
  <c r="B22" i="63"/>
  <c r="C13" i="63"/>
  <c r="E7" i="63"/>
  <c r="E9" i="63"/>
  <c r="E16" i="63"/>
  <c r="F16" i="63"/>
  <c r="G16" i="63"/>
  <c r="G14" i="63"/>
  <c r="G17" i="63"/>
  <c r="H16" i="63"/>
  <c r="I16" i="63"/>
  <c r="J16" i="63"/>
  <c r="K16" i="63"/>
  <c r="L16" i="63"/>
  <c r="M16" i="63"/>
  <c r="N16" i="63"/>
  <c r="O16" i="63"/>
  <c r="P16" i="63"/>
  <c r="D166" i="63"/>
  <c r="P170" i="63"/>
  <c r="O170" i="63"/>
  <c r="N170" i="63"/>
  <c r="M170" i="63"/>
  <c r="L170" i="63"/>
  <c r="K170" i="63"/>
  <c r="J170" i="63"/>
  <c r="I170" i="63"/>
  <c r="H170" i="63"/>
  <c r="G170" i="63"/>
  <c r="F170" i="63"/>
  <c r="E170" i="63"/>
  <c r="P168" i="63"/>
  <c r="O168" i="63"/>
  <c r="N168" i="63"/>
  <c r="M168" i="63"/>
  <c r="L168" i="63"/>
  <c r="K168" i="63"/>
  <c r="K167" i="63"/>
  <c r="K169" i="63"/>
  <c r="J168" i="63"/>
  <c r="I168" i="63"/>
  <c r="H168" i="63"/>
  <c r="G168" i="63"/>
  <c r="F168" i="63"/>
  <c r="E168" i="63"/>
  <c r="P167" i="63"/>
  <c r="O167" i="63"/>
  <c r="N167" i="63"/>
  <c r="M167" i="63"/>
  <c r="L167" i="63"/>
  <c r="J167" i="63"/>
  <c r="I167" i="63"/>
  <c r="H167" i="63"/>
  <c r="G167" i="63"/>
  <c r="F167" i="63"/>
  <c r="E167" i="63"/>
  <c r="C167" i="63"/>
  <c r="B170" i="63"/>
  <c r="D159" i="63"/>
  <c r="P163" i="63"/>
  <c r="O163" i="63"/>
  <c r="N163" i="63"/>
  <c r="M163" i="63"/>
  <c r="L163" i="63"/>
  <c r="K163" i="63"/>
  <c r="J163" i="63"/>
  <c r="I163" i="63"/>
  <c r="H163" i="63"/>
  <c r="G163" i="63"/>
  <c r="F163" i="63"/>
  <c r="E163" i="63"/>
  <c r="P161" i="63"/>
  <c r="O161" i="63"/>
  <c r="N161" i="63"/>
  <c r="M161" i="63"/>
  <c r="L161" i="63"/>
  <c r="K161" i="63"/>
  <c r="J161" i="63"/>
  <c r="I161" i="63"/>
  <c r="H161" i="63"/>
  <c r="G161" i="63"/>
  <c r="F161" i="63"/>
  <c r="E161" i="63"/>
  <c r="P160" i="63"/>
  <c r="O160" i="63"/>
  <c r="N160" i="63"/>
  <c r="M160" i="63"/>
  <c r="L160" i="63"/>
  <c r="K160" i="63"/>
  <c r="J160" i="63"/>
  <c r="I160" i="63"/>
  <c r="H160" i="63"/>
  <c r="G160" i="63"/>
  <c r="F160" i="63"/>
  <c r="E160" i="63"/>
  <c r="C160" i="63"/>
  <c r="B159" i="63"/>
  <c r="D152" i="63"/>
  <c r="P156" i="63"/>
  <c r="O156" i="63"/>
  <c r="N156" i="63"/>
  <c r="M156" i="63"/>
  <c r="L156" i="63"/>
  <c r="K156" i="63"/>
  <c r="K154" i="63"/>
  <c r="K157" i="63"/>
  <c r="J156" i="63"/>
  <c r="I156" i="63"/>
  <c r="H156" i="63"/>
  <c r="G156" i="63"/>
  <c r="F156" i="63"/>
  <c r="F154" i="63"/>
  <c r="F157" i="63"/>
  <c r="E156" i="63"/>
  <c r="P154" i="63"/>
  <c r="O154" i="63"/>
  <c r="N154" i="63"/>
  <c r="M154" i="63"/>
  <c r="L154" i="63"/>
  <c r="J154" i="63"/>
  <c r="I154" i="63"/>
  <c r="H154" i="63"/>
  <c r="G154" i="63"/>
  <c r="E154" i="63"/>
  <c r="P153" i="63"/>
  <c r="O153" i="63"/>
  <c r="N153" i="63"/>
  <c r="M153" i="63"/>
  <c r="L153" i="63"/>
  <c r="K153" i="63"/>
  <c r="J153" i="63"/>
  <c r="I153" i="63"/>
  <c r="H153" i="63"/>
  <c r="G153" i="63"/>
  <c r="F153" i="63"/>
  <c r="E153" i="63"/>
  <c r="C153" i="63"/>
  <c r="D145" i="63"/>
  <c r="P149" i="63"/>
  <c r="O149" i="63"/>
  <c r="N149" i="63"/>
  <c r="M149" i="63"/>
  <c r="L149" i="63"/>
  <c r="K149" i="63"/>
  <c r="J149" i="63"/>
  <c r="I149" i="63"/>
  <c r="I147" i="63"/>
  <c r="I150" i="63"/>
  <c r="H149" i="63"/>
  <c r="G149" i="63"/>
  <c r="F149" i="63"/>
  <c r="E149" i="63"/>
  <c r="P147" i="63"/>
  <c r="P146" i="63"/>
  <c r="P148" i="63"/>
  <c r="O147" i="63"/>
  <c r="N147" i="63"/>
  <c r="M147" i="63"/>
  <c r="L147" i="63"/>
  <c r="K147" i="63"/>
  <c r="J147" i="63"/>
  <c r="H147" i="63"/>
  <c r="H146" i="63"/>
  <c r="H148" i="63"/>
  <c r="G147" i="63"/>
  <c r="F147" i="63"/>
  <c r="E147" i="63"/>
  <c r="O146" i="63"/>
  <c r="N146" i="63"/>
  <c r="M146" i="63"/>
  <c r="L146" i="63"/>
  <c r="K146" i="63"/>
  <c r="J146" i="63"/>
  <c r="I146" i="63"/>
  <c r="G146" i="63"/>
  <c r="F146" i="63"/>
  <c r="E146" i="63"/>
  <c r="C146" i="63"/>
  <c r="D138" i="63"/>
  <c r="P142" i="63"/>
  <c r="O142" i="63"/>
  <c r="N142" i="63"/>
  <c r="M142" i="63"/>
  <c r="L142" i="63"/>
  <c r="K142" i="63"/>
  <c r="J142" i="63"/>
  <c r="I142" i="63"/>
  <c r="H142" i="63"/>
  <c r="G142" i="63"/>
  <c r="F142" i="63"/>
  <c r="E142" i="63"/>
  <c r="P140" i="63"/>
  <c r="O140" i="63"/>
  <c r="N140" i="63"/>
  <c r="M140" i="63"/>
  <c r="L140" i="63"/>
  <c r="K140" i="63"/>
  <c r="J140" i="63"/>
  <c r="I140" i="63"/>
  <c r="H140" i="63"/>
  <c r="G140" i="63"/>
  <c r="F140" i="63"/>
  <c r="E140" i="63"/>
  <c r="P139" i="63"/>
  <c r="O139" i="63"/>
  <c r="N139" i="63"/>
  <c r="M139" i="63"/>
  <c r="L139" i="63"/>
  <c r="K139" i="63"/>
  <c r="J139" i="63"/>
  <c r="I139" i="63"/>
  <c r="H139" i="63"/>
  <c r="G139" i="63"/>
  <c r="F139" i="63"/>
  <c r="E139" i="63"/>
  <c r="D131" i="63"/>
  <c r="P135" i="63"/>
  <c r="O135" i="63"/>
  <c r="N135" i="63"/>
  <c r="M135" i="63"/>
  <c r="L135" i="63"/>
  <c r="L133" i="63"/>
  <c r="L136" i="63"/>
  <c r="K135" i="63"/>
  <c r="J135" i="63"/>
  <c r="I135" i="63"/>
  <c r="H135" i="63"/>
  <c r="G135" i="63"/>
  <c r="F135" i="63"/>
  <c r="E135" i="63"/>
  <c r="P133" i="63"/>
  <c r="O133" i="63"/>
  <c r="N133" i="63"/>
  <c r="M133" i="63"/>
  <c r="L132" i="63"/>
  <c r="L134" i="63"/>
  <c r="K133" i="63"/>
  <c r="J133" i="63"/>
  <c r="I133" i="63"/>
  <c r="H133" i="63"/>
  <c r="G133" i="63"/>
  <c r="F133" i="63"/>
  <c r="E133" i="63"/>
  <c r="P132" i="63"/>
  <c r="O132" i="63"/>
  <c r="N132" i="63"/>
  <c r="M132" i="63"/>
  <c r="K132" i="63"/>
  <c r="J132" i="63"/>
  <c r="I132" i="63"/>
  <c r="H132" i="63"/>
  <c r="G132" i="63"/>
  <c r="F132" i="63"/>
  <c r="E132" i="63"/>
  <c r="C132" i="63"/>
  <c r="B133" i="63"/>
  <c r="D124" i="63"/>
  <c r="P128" i="63"/>
  <c r="O128" i="63"/>
  <c r="N128" i="63"/>
  <c r="M128" i="63"/>
  <c r="L128" i="63"/>
  <c r="K128" i="63"/>
  <c r="J128" i="63"/>
  <c r="J126" i="63"/>
  <c r="J129" i="63"/>
  <c r="I128" i="63"/>
  <c r="H128" i="63"/>
  <c r="G128" i="63"/>
  <c r="F128" i="63"/>
  <c r="E128" i="63"/>
  <c r="P126" i="63"/>
  <c r="O126" i="63"/>
  <c r="N126" i="63"/>
  <c r="M126" i="63"/>
  <c r="L126" i="63"/>
  <c r="K126" i="63"/>
  <c r="J125" i="63"/>
  <c r="J127" i="63"/>
  <c r="I126" i="63"/>
  <c r="H126" i="63"/>
  <c r="G126" i="63"/>
  <c r="F126" i="63"/>
  <c r="E126" i="63"/>
  <c r="P125" i="63"/>
  <c r="O125" i="63"/>
  <c r="N125" i="63"/>
  <c r="M125" i="63"/>
  <c r="L125" i="63"/>
  <c r="K125" i="63"/>
  <c r="I125" i="63"/>
  <c r="H125" i="63"/>
  <c r="G125" i="63"/>
  <c r="F125" i="63"/>
  <c r="E125" i="63"/>
  <c r="C125" i="63"/>
  <c r="B128" i="63"/>
  <c r="D117" i="63"/>
  <c r="P121" i="63"/>
  <c r="O121" i="63"/>
  <c r="N121" i="63"/>
  <c r="M121" i="63"/>
  <c r="L121" i="63"/>
  <c r="K121" i="63"/>
  <c r="J121" i="63"/>
  <c r="I121" i="63"/>
  <c r="H121" i="63"/>
  <c r="G121" i="63"/>
  <c r="F121" i="63"/>
  <c r="E121" i="63"/>
  <c r="P119" i="63"/>
  <c r="O119" i="63"/>
  <c r="N119" i="63"/>
  <c r="M119" i="63"/>
  <c r="L119" i="63"/>
  <c r="K119" i="63"/>
  <c r="J119" i="63"/>
  <c r="I119" i="63"/>
  <c r="H119" i="63"/>
  <c r="G119" i="63"/>
  <c r="F119" i="63"/>
  <c r="E119" i="63"/>
  <c r="P118" i="63"/>
  <c r="O118" i="63"/>
  <c r="N118" i="63"/>
  <c r="M118" i="63"/>
  <c r="L118" i="63"/>
  <c r="K118" i="63"/>
  <c r="J118" i="63"/>
  <c r="I118" i="63"/>
  <c r="H118" i="63"/>
  <c r="G118" i="63"/>
  <c r="F118" i="63"/>
  <c r="E118" i="63"/>
  <c r="C118" i="63"/>
  <c r="B119" i="63"/>
  <c r="D110" i="63"/>
  <c r="P114" i="63"/>
  <c r="O114" i="63"/>
  <c r="N114" i="63"/>
  <c r="M114" i="63"/>
  <c r="L114" i="63"/>
  <c r="K114" i="63"/>
  <c r="J114" i="63"/>
  <c r="J112" i="63"/>
  <c r="J115" i="63"/>
  <c r="I114" i="63"/>
  <c r="I112" i="63"/>
  <c r="I115" i="63"/>
  <c r="H114" i="63"/>
  <c r="G114" i="63"/>
  <c r="F114" i="63"/>
  <c r="E114" i="63"/>
  <c r="P112" i="63"/>
  <c r="O112" i="63"/>
  <c r="N112" i="63"/>
  <c r="M112" i="63"/>
  <c r="L112" i="63"/>
  <c r="K112" i="63"/>
  <c r="H112" i="63"/>
  <c r="G112" i="63"/>
  <c r="F112" i="63"/>
  <c r="F111" i="63"/>
  <c r="F113" i="63"/>
  <c r="E112" i="63"/>
  <c r="P111" i="63"/>
  <c r="O111" i="63"/>
  <c r="N111" i="63"/>
  <c r="M111" i="63"/>
  <c r="L111" i="63"/>
  <c r="K111" i="63"/>
  <c r="J111" i="63"/>
  <c r="I111" i="63"/>
  <c r="H111" i="63"/>
  <c r="G111" i="63"/>
  <c r="E111" i="63"/>
  <c r="C111" i="63"/>
  <c r="B114" i="63"/>
  <c r="D103" i="63"/>
  <c r="P107" i="63"/>
  <c r="O107" i="63"/>
  <c r="N107" i="63"/>
  <c r="M107" i="63"/>
  <c r="L107" i="63"/>
  <c r="K107" i="63"/>
  <c r="J107" i="63"/>
  <c r="I107" i="63"/>
  <c r="H107" i="63"/>
  <c r="G107" i="63"/>
  <c r="F107" i="63"/>
  <c r="E107" i="63"/>
  <c r="P105" i="63"/>
  <c r="O105" i="63"/>
  <c r="N105" i="63"/>
  <c r="M105" i="63"/>
  <c r="L105" i="63"/>
  <c r="K105" i="63"/>
  <c r="J105" i="63"/>
  <c r="I105" i="63"/>
  <c r="H105" i="63"/>
  <c r="G105" i="63"/>
  <c r="F105" i="63"/>
  <c r="E105" i="63"/>
  <c r="P104" i="63"/>
  <c r="O104" i="63"/>
  <c r="N104" i="63"/>
  <c r="M104" i="63"/>
  <c r="L104" i="63"/>
  <c r="K104" i="63"/>
  <c r="J104" i="63"/>
  <c r="I104" i="63"/>
  <c r="H104" i="63"/>
  <c r="G104" i="63"/>
  <c r="F104" i="63"/>
  <c r="E104" i="63"/>
  <c r="C104" i="63"/>
  <c r="B105" i="63"/>
  <c r="D96" i="63"/>
  <c r="P100" i="63"/>
  <c r="O100" i="63"/>
  <c r="N100" i="63"/>
  <c r="M100" i="63"/>
  <c r="L100" i="63"/>
  <c r="K100" i="63"/>
  <c r="J100" i="63"/>
  <c r="I100" i="63"/>
  <c r="H100" i="63"/>
  <c r="G100" i="63"/>
  <c r="F100" i="63"/>
  <c r="E100" i="63"/>
  <c r="P98" i="63"/>
  <c r="O98" i="63"/>
  <c r="N98" i="63"/>
  <c r="M98" i="63"/>
  <c r="L98" i="63"/>
  <c r="K98" i="63"/>
  <c r="J98" i="63"/>
  <c r="J97" i="63"/>
  <c r="J99" i="63"/>
  <c r="I98" i="63"/>
  <c r="H98" i="63"/>
  <c r="G98" i="63"/>
  <c r="F98" i="63"/>
  <c r="E98" i="63"/>
  <c r="P97" i="63"/>
  <c r="O97" i="63"/>
  <c r="N97" i="63"/>
  <c r="M97" i="63"/>
  <c r="L97" i="63"/>
  <c r="K97" i="63"/>
  <c r="I97" i="63"/>
  <c r="H97" i="63"/>
  <c r="G97" i="63"/>
  <c r="F97" i="63"/>
  <c r="E97" i="63"/>
  <c r="C97" i="63"/>
  <c r="B100" i="63"/>
  <c r="D89" i="63"/>
  <c r="P93" i="63"/>
  <c r="O93" i="63"/>
  <c r="N93" i="63"/>
  <c r="M93" i="63"/>
  <c r="L93" i="63"/>
  <c r="K93" i="63"/>
  <c r="J93" i="63"/>
  <c r="I93" i="63"/>
  <c r="H93" i="63"/>
  <c r="G93" i="63"/>
  <c r="G91" i="63"/>
  <c r="G94" i="63"/>
  <c r="F93" i="63"/>
  <c r="E93" i="63"/>
  <c r="P91" i="63"/>
  <c r="O91" i="63"/>
  <c r="N91" i="63"/>
  <c r="M91" i="63"/>
  <c r="L91" i="63"/>
  <c r="K91" i="63"/>
  <c r="J91" i="63"/>
  <c r="I91" i="63"/>
  <c r="H91" i="63"/>
  <c r="F91" i="63"/>
  <c r="E91" i="63"/>
  <c r="P90" i="63"/>
  <c r="O90" i="63"/>
  <c r="N90" i="63"/>
  <c r="M90" i="63"/>
  <c r="L90" i="63"/>
  <c r="K90" i="63"/>
  <c r="J90" i="63"/>
  <c r="I90" i="63"/>
  <c r="H90" i="63"/>
  <c r="G90" i="63"/>
  <c r="F90" i="63"/>
  <c r="E90" i="63"/>
  <c r="C90" i="63"/>
  <c r="B91" i="63"/>
  <c r="C11" i="60"/>
  <c r="C7" i="65"/>
  <c r="O11" i="65"/>
  <c r="N11" i="65"/>
  <c r="M11" i="65"/>
  <c r="L11" i="65"/>
  <c r="K11" i="65"/>
  <c r="J11" i="65"/>
  <c r="I11" i="65"/>
  <c r="H11" i="65"/>
  <c r="G11" i="65"/>
  <c r="F11" i="65"/>
  <c r="F9" i="65"/>
  <c r="F12" i="65"/>
  <c r="E11" i="65"/>
  <c r="D11" i="65"/>
  <c r="O9" i="65"/>
  <c r="O12" i="65"/>
  <c r="N9" i="65"/>
  <c r="M9" i="65"/>
  <c r="L9" i="65"/>
  <c r="K9" i="65"/>
  <c r="J9" i="65"/>
  <c r="I9" i="65"/>
  <c r="H9" i="65"/>
  <c r="G9" i="65"/>
  <c r="E9" i="65"/>
  <c r="D9" i="65"/>
  <c r="E8" i="65"/>
  <c r="F8" i="65"/>
  <c r="G8" i="65"/>
  <c r="H8" i="65"/>
  <c r="I8" i="65"/>
  <c r="J8" i="65"/>
  <c r="K8" i="65"/>
  <c r="L8" i="65"/>
  <c r="M8" i="65"/>
  <c r="M10" i="65"/>
  <c r="N8" i="65"/>
  <c r="O8" i="65"/>
  <c r="D8" i="65"/>
  <c r="D10" i="65"/>
  <c r="H12" i="65"/>
  <c r="N10" i="65"/>
  <c r="D82" i="63"/>
  <c r="P86" i="63"/>
  <c r="O86" i="63"/>
  <c r="N86" i="63"/>
  <c r="M86" i="63"/>
  <c r="M84" i="63"/>
  <c r="M87" i="63"/>
  <c r="L86" i="63"/>
  <c r="K86" i="63"/>
  <c r="J86" i="63"/>
  <c r="I86" i="63"/>
  <c r="I84" i="63"/>
  <c r="I87" i="63"/>
  <c r="H86" i="63"/>
  <c r="G86" i="63"/>
  <c r="F86" i="63"/>
  <c r="E86" i="63"/>
  <c r="P84" i="63"/>
  <c r="O84" i="63"/>
  <c r="N84" i="63"/>
  <c r="M83" i="63"/>
  <c r="M85" i="63"/>
  <c r="L84" i="63"/>
  <c r="K84" i="63"/>
  <c r="J84" i="63"/>
  <c r="I83" i="63"/>
  <c r="I85" i="63"/>
  <c r="H84" i="63"/>
  <c r="G84" i="63"/>
  <c r="F84" i="63"/>
  <c r="E84" i="63"/>
  <c r="E83" i="63"/>
  <c r="E85" i="63"/>
  <c r="Q85" i="63"/>
  <c r="P83" i="63"/>
  <c r="O83" i="63"/>
  <c r="N83" i="63"/>
  <c r="L83" i="63"/>
  <c r="K83" i="63"/>
  <c r="J83" i="63"/>
  <c r="H83" i="63"/>
  <c r="G83" i="63"/>
  <c r="F83" i="63"/>
  <c r="C83" i="63"/>
  <c r="B86" i="63"/>
  <c r="D75" i="63"/>
  <c r="P79" i="63"/>
  <c r="O79" i="63"/>
  <c r="N79" i="63"/>
  <c r="M79" i="63"/>
  <c r="L79" i="63"/>
  <c r="L77" i="63"/>
  <c r="L80" i="63"/>
  <c r="K79" i="63"/>
  <c r="K77" i="63"/>
  <c r="K80" i="63"/>
  <c r="J79" i="63"/>
  <c r="I79" i="63"/>
  <c r="H79" i="63"/>
  <c r="G79" i="63"/>
  <c r="G77" i="63"/>
  <c r="G80" i="63"/>
  <c r="F79" i="63"/>
  <c r="E79" i="63"/>
  <c r="P77" i="63"/>
  <c r="P76" i="63"/>
  <c r="P78" i="63"/>
  <c r="O77" i="63"/>
  <c r="O76" i="63"/>
  <c r="O78" i="63"/>
  <c r="N77" i="63"/>
  <c r="M77" i="63"/>
  <c r="K76" i="63"/>
  <c r="K78" i="63"/>
  <c r="J77" i="63"/>
  <c r="I77" i="63"/>
  <c r="H77" i="63"/>
  <c r="G76" i="63"/>
  <c r="G78" i="63"/>
  <c r="F77" i="63"/>
  <c r="E77" i="63"/>
  <c r="N76" i="63"/>
  <c r="M76" i="63"/>
  <c r="L76" i="63"/>
  <c r="J76" i="63"/>
  <c r="I76" i="63"/>
  <c r="H76" i="63"/>
  <c r="F76" i="63"/>
  <c r="E76" i="63"/>
  <c r="C76" i="63"/>
  <c r="B77" i="63"/>
  <c r="D68" i="63"/>
  <c r="P72" i="63"/>
  <c r="O72" i="63"/>
  <c r="N72" i="63"/>
  <c r="M72" i="63"/>
  <c r="L72" i="63"/>
  <c r="K72" i="63"/>
  <c r="J72" i="63"/>
  <c r="I72" i="63"/>
  <c r="I70" i="63"/>
  <c r="I73" i="63"/>
  <c r="H72" i="63"/>
  <c r="G72" i="63"/>
  <c r="F72" i="63"/>
  <c r="E72" i="63"/>
  <c r="E70" i="63"/>
  <c r="E73" i="63"/>
  <c r="Q73" i="63"/>
  <c r="P70" i="63"/>
  <c r="O70" i="63"/>
  <c r="N70" i="63"/>
  <c r="M70" i="63"/>
  <c r="M69" i="63"/>
  <c r="M71" i="63"/>
  <c r="L70" i="63"/>
  <c r="K70" i="63"/>
  <c r="J70" i="63"/>
  <c r="I69" i="63"/>
  <c r="I71" i="63"/>
  <c r="H70" i="63"/>
  <c r="G70" i="63"/>
  <c r="F70" i="63"/>
  <c r="E69" i="63"/>
  <c r="E71" i="63"/>
  <c r="Q71" i="63"/>
  <c r="P69" i="63"/>
  <c r="O69" i="63"/>
  <c r="N69" i="63"/>
  <c r="L69" i="63"/>
  <c r="K69" i="63"/>
  <c r="J69" i="63"/>
  <c r="H69" i="63"/>
  <c r="G69" i="63"/>
  <c r="F69" i="63"/>
  <c r="C69" i="63"/>
  <c r="B72" i="63"/>
  <c r="D61" i="63"/>
  <c r="P65" i="63"/>
  <c r="O65" i="63"/>
  <c r="O63" i="63"/>
  <c r="O66" i="63"/>
  <c r="N65" i="63"/>
  <c r="M65" i="63"/>
  <c r="L65" i="63"/>
  <c r="K65" i="63"/>
  <c r="J65" i="63"/>
  <c r="I65" i="63"/>
  <c r="H65" i="63"/>
  <c r="G65" i="63"/>
  <c r="G63" i="63"/>
  <c r="G66" i="63"/>
  <c r="F65" i="63"/>
  <c r="E65" i="63"/>
  <c r="P63" i="63"/>
  <c r="O62" i="63"/>
  <c r="O64" i="63"/>
  <c r="N63" i="63"/>
  <c r="M63" i="63"/>
  <c r="L63" i="63"/>
  <c r="K63" i="63"/>
  <c r="J63" i="63"/>
  <c r="I63" i="63"/>
  <c r="H63" i="63"/>
  <c r="G62" i="63"/>
  <c r="G64" i="63"/>
  <c r="F63" i="63"/>
  <c r="E63" i="63"/>
  <c r="P62" i="63"/>
  <c r="N62" i="63"/>
  <c r="M62" i="63"/>
  <c r="L62" i="63"/>
  <c r="K62" i="63"/>
  <c r="J62" i="63"/>
  <c r="I62" i="63"/>
  <c r="H62" i="63"/>
  <c r="F62" i="63"/>
  <c r="E62" i="63"/>
  <c r="C62" i="63"/>
  <c r="B63" i="63"/>
  <c r="D54" i="63"/>
  <c r="P58" i="63"/>
  <c r="O58" i="63"/>
  <c r="N58" i="63"/>
  <c r="N56" i="63"/>
  <c r="N59" i="63"/>
  <c r="M58" i="63"/>
  <c r="M56" i="63"/>
  <c r="M59" i="63"/>
  <c r="L58" i="63"/>
  <c r="K58" i="63"/>
  <c r="J58" i="63"/>
  <c r="I58" i="63"/>
  <c r="H58" i="63"/>
  <c r="G58" i="63"/>
  <c r="F58" i="63"/>
  <c r="F56" i="63"/>
  <c r="F59" i="63"/>
  <c r="E58" i="63"/>
  <c r="E56" i="63"/>
  <c r="E59" i="63"/>
  <c r="Q59" i="63"/>
  <c r="P56" i="63"/>
  <c r="O56" i="63"/>
  <c r="L56" i="63"/>
  <c r="K56" i="63"/>
  <c r="J56" i="63"/>
  <c r="J55" i="63"/>
  <c r="J57" i="63"/>
  <c r="I56" i="63"/>
  <c r="I55" i="63"/>
  <c r="I57" i="63"/>
  <c r="H56" i="63"/>
  <c r="G56" i="63"/>
  <c r="E55" i="63"/>
  <c r="E57" i="63"/>
  <c r="Q57" i="63"/>
  <c r="P55" i="63"/>
  <c r="O55" i="63"/>
  <c r="N55" i="63"/>
  <c r="M55" i="63"/>
  <c r="L55" i="63"/>
  <c r="K55" i="63"/>
  <c r="H55" i="63"/>
  <c r="G55" i="63"/>
  <c r="F55" i="63"/>
  <c r="C55" i="63"/>
  <c r="B58" i="63"/>
  <c r="D47" i="63"/>
  <c r="P51" i="63"/>
  <c r="O51" i="63"/>
  <c r="O49" i="63"/>
  <c r="O52" i="63"/>
  <c r="N51" i="63"/>
  <c r="M51" i="63"/>
  <c r="L51" i="63"/>
  <c r="K51" i="63"/>
  <c r="K49" i="63"/>
  <c r="K52" i="63"/>
  <c r="J51" i="63"/>
  <c r="I51" i="63"/>
  <c r="H51" i="63"/>
  <c r="G51" i="63"/>
  <c r="F51" i="63"/>
  <c r="E51" i="63"/>
  <c r="P49" i="63"/>
  <c r="O48" i="63"/>
  <c r="O50" i="63"/>
  <c r="N49" i="63"/>
  <c r="M49" i="63"/>
  <c r="L49" i="63"/>
  <c r="K48" i="63"/>
  <c r="K50" i="63"/>
  <c r="J49" i="63"/>
  <c r="I49" i="63"/>
  <c r="H49" i="63"/>
  <c r="G49" i="63"/>
  <c r="F49" i="63"/>
  <c r="E49" i="63"/>
  <c r="P48" i="63"/>
  <c r="N48" i="63"/>
  <c r="M48" i="63"/>
  <c r="L48" i="63"/>
  <c r="J48" i="63"/>
  <c r="I48" i="63"/>
  <c r="H48" i="63"/>
  <c r="G48" i="63"/>
  <c r="F48" i="63"/>
  <c r="E48" i="63"/>
  <c r="C48" i="63"/>
  <c r="B49" i="63"/>
  <c r="D40" i="63"/>
  <c r="P44" i="63"/>
  <c r="O44" i="63"/>
  <c r="N44" i="63"/>
  <c r="M44" i="63"/>
  <c r="L44" i="63"/>
  <c r="K44" i="63"/>
  <c r="J44" i="63"/>
  <c r="J42" i="63"/>
  <c r="J45" i="63"/>
  <c r="I44" i="63"/>
  <c r="I42" i="63"/>
  <c r="I45" i="63"/>
  <c r="H44" i="63"/>
  <c r="G44" i="63"/>
  <c r="F44" i="63"/>
  <c r="E44" i="63"/>
  <c r="E42" i="63"/>
  <c r="E45" i="63"/>
  <c r="Q45" i="63"/>
  <c r="P42" i="63"/>
  <c r="O42" i="63"/>
  <c r="N42" i="63"/>
  <c r="M42" i="63"/>
  <c r="M41" i="63"/>
  <c r="M43" i="63"/>
  <c r="L42" i="63"/>
  <c r="K42" i="63"/>
  <c r="I41" i="63"/>
  <c r="I43" i="63"/>
  <c r="H42" i="63"/>
  <c r="G42" i="63"/>
  <c r="F42" i="63"/>
  <c r="E41" i="63"/>
  <c r="E43" i="63"/>
  <c r="Q43" i="63"/>
  <c r="P41" i="63"/>
  <c r="O41" i="63"/>
  <c r="N41" i="63"/>
  <c r="L41" i="63"/>
  <c r="K41" i="63"/>
  <c r="J41" i="63"/>
  <c r="H41" i="63"/>
  <c r="G41" i="63"/>
  <c r="F41" i="63"/>
  <c r="C41" i="63"/>
  <c r="B44" i="63"/>
  <c r="P37" i="63"/>
  <c r="O37" i="63"/>
  <c r="N37" i="63"/>
  <c r="M37" i="63"/>
  <c r="L37" i="63"/>
  <c r="K37" i="63"/>
  <c r="K35" i="63"/>
  <c r="K38" i="63"/>
  <c r="J37" i="63"/>
  <c r="J35" i="63"/>
  <c r="J38" i="63"/>
  <c r="I37" i="63"/>
  <c r="H37" i="63"/>
  <c r="G37" i="63"/>
  <c r="F37" i="63"/>
  <c r="F35" i="63"/>
  <c r="F38" i="63"/>
  <c r="E37" i="63"/>
  <c r="P35" i="63"/>
  <c r="O35" i="63"/>
  <c r="N35" i="63"/>
  <c r="M35" i="63"/>
  <c r="L35" i="63"/>
  <c r="L38" i="63"/>
  <c r="J34" i="63"/>
  <c r="J36" i="63"/>
  <c r="I35" i="63"/>
  <c r="H35" i="63"/>
  <c r="G35" i="63"/>
  <c r="F34" i="63"/>
  <c r="F36" i="63"/>
  <c r="E35" i="63"/>
  <c r="P34" i="63"/>
  <c r="O34" i="63"/>
  <c r="N34" i="63"/>
  <c r="M34" i="63"/>
  <c r="L34" i="63"/>
  <c r="K34" i="63"/>
  <c r="I34" i="63"/>
  <c r="H34" i="63"/>
  <c r="G34" i="63"/>
  <c r="E34" i="63"/>
  <c r="D33" i="63"/>
  <c r="C34" i="63"/>
  <c r="B35" i="63"/>
  <c r="P30" i="63"/>
  <c r="O30" i="63"/>
  <c r="N30" i="63"/>
  <c r="M30" i="63"/>
  <c r="M28" i="63"/>
  <c r="M31" i="63"/>
  <c r="L30" i="63"/>
  <c r="L28" i="63"/>
  <c r="L31" i="63"/>
  <c r="K30" i="63"/>
  <c r="J30" i="63"/>
  <c r="I30" i="63"/>
  <c r="H30" i="63"/>
  <c r="H28" i="63"/>
  <c r="H31" i="63"/>
  <c r="G30" i="63"/>
  <c r="F30" i="63"/>
  <c r="E30" i="63"/>
  <c r="E28" i="63"/>
  <c r="E31" i="63"/>
  <c r="P28" i="63"/>
  <c r="P27" i="63"/>
  <c r="P29" i="63"/>
  <c r="O28" i="63"/>
  <c r="N28" i="63"/>
  <c r="M27" i="63"/>
  <c r="M29" i="63"/>
  <c r="K28" i="63"/>
  <c r="J28" i="63"/>
  <c r="I28" i="63"/>
  <c r="H27" i="63"/>
  <c r="H29" i="63"/>
  <c r="G28" i="63"/>
  <c r="F28" i="63"/>
  <c r="E27" i="63"/>
  <c r="E29" i="63"/>
  <c r="O27" i="63"/>
  <c r="N27" i="63"/>
  <c r="L27" i="63"/>
  <c r="K27" i="63"/>
  <c r="J27" i="63"/>
  <c r="I27" i="63"/>
  <c r="G27" i="63"/>
  <c r="F27" i="63"/>
  <c r="D26" i="63"/>
  <c r="C27" i="63"/>
  <c r="B30" i="63"/>
  <c r="E171" i="63"/>
  <c r="Q171" i="63"/>
  <c r="O171" i="63"/>
  <c r="M171" i="63"/>
  <c r="I171" i="63"/>
  <c r="H171" i="63"/>
  <c r="G171" i="63"/>
  <c r="E169" i="63"/>
  <c r="Q169" i="63"/>
  <c r="G169" i="63"/>
  <c r="M164" i="63"/>
  <c r="I164" i="63"/>
  <c r="G164" i="63"/>
  <c r="F164" i="63"/>
  <c r="E162" i="63"/>
  <c r="Q162" i="63"/>
  <c r="O162" i="63"/>
  <c r="P157" i="63"/>
  <c r="O157" i="63"/>
  <c r="H157" i="63"/>
  <c r="G157" i="63"/>
  <c r="G155" i="63"/>
  <c r="E150" i="63"/>
  <c r="Q150" i="63"/>
  <c r="L150" i="63"/>
  <c r="N148" i="63"/>
  <c r="I148" i="63"/>
  <c r="G143" i="63"/>
  <c r="O141" i="63"/>
  <c r="M141" i="63"/>
  <c r="L141" i="63"/>
  <c r="K141" i="63"/>
  <c r="G141" i="63"/>
  <c r="E136" i="63"/>
  <c r="Q136" i="63"/>
  <c r="I136" i="63"/>
  <c r="H136" i="63"/>
  <c r="M134" i="63"/>
  <c r="H134" i="63"/>
  <c r="O129" i="63"/>
  <c r="N129" i="63"/>
  <c r="G129" i="63"/>
  <c r="N127" i="63"/>
  <c r="K127" i="63"/>
  <c r="F127" i="63"/>
  <c r="P122" i="63"/>
  <c r="L122" i="63"/>
  <c r="J122" i="63"/>
  <c r="H122" i="63"/>
  <c r="E120" i="63"/>
  <c r="Q120" i="63"/>
  <c r="P120" i="63"/>
  <c r="I120" i="63"/>
  <c r="H120" i="63"/>
  <c r="F120" i="63"/>
  <c r="M115" i="63"/>
  <c r="N113" i="63"/>
  <c r="J113" i="63"/>
  <c r="N108" i="63"/>
  <c r="M108" i="63"/>
  <c r="L108" i="63"/>
  <c r="J108" i="63"/>
  <c r="H108" i="63"/>
  <c r="F108" i="63"/>
  <c r="P106" i="63"/>
  <c r="N106" i="63"/>
  <c r="L106" i="63"/>
  <c r="J106" i="63"/>
  <c r="I106" i="63"/>
  <c r="F106" i="63"/>
  <c r="N101" i="63"/>
  <c r="J101" i="63"/>
  <c r="N99" i="63"/>
  <c r="F99" i="63"/>
  <c r="L94" i="63"/>
  <c r="H94" i="63"/>
  <c r="M92" i="63"/>
  <c r="L92" i="63"/>
  <c r="H92" i="63"/>
  <c r="P85" i="63"/>
  <c r="H85" i="63"/>
  <c r="O80" i="63"/>
  <c r="F80" i="63"/>
  <c r="H78" i="63"/>
  <c r="F78" i="63"/>
  <c r="M73" i="63"/>
  <c r="L73" i="63"/>
  <c r="K66" i="63"/>
  <c r="M64" i="63"/>
  <c r="K64" i="63"/>
  <c r="J64" i="63"/>
  <c r="P59" i="63"/>
  <c r="J59" i="63"/>
  <c r="I59" i="63"/>
  <c r="N57" i="63"/>
  <c r="M57" i="63"/>
  <c r="L57" i="63"/>
  <c r="F57" i="63"/>
  <c r="J52" i="63"/>
  <c r="G52" i="63"/>
  <c r="N50" i="63"/>
  <c r="G50" i="63"/>
  <c r="F50" i="63"/>
  <c r="N45" i="63"/>
  <c r="M45" i="63"/>
  <c r="H45" i="63"/>
  <c r="F45" i="63"/>
  <c r="P43" i="63"/>
  <c r="O43" i="63"/>
  <c r="G38" i="63"/>
  <c r="M38" i="63"/>
  <c r="N38" i="63"/>
  <c r="I36" i="63"/>
  <c r="N36" i="63"/>
  <c r="P36" i="63"/>
  <c r="I31" i="63"/>
  <c r="O31" i="63"/>
  <c r="P31" i="63"/>
  <c r="I29" i="63"/>
  <c r="L29" i="63"/>
  <c r="P23" i="63"/>
  <c r="O23" i="63"/>
  <c r="N23" i="63"/>
  <c r="M23" i="63"/>
  <c r="L23" i="63"/>
  <c r="K23" i="63"/>
  <c r="J23" i="63"/>
  <c r="I23" i="63"/>
  <c r="H23" i="63"/>
  <c r="G23" i="63"/>
  <c r="F23" i="63"/>
  <c r="E23" i="63"/>
  <c r="E21" i="63"/>
  <c r="E24" i="63"/>
  <c r="P21" i="63"/>
  <c r="P20" i="63"/>
  <c r="P22" i="63"/>
  <c r="O21" i="63"/>
  <c r="N21" i="63"/>
  <c r="M21" i="63"/>
  <c r="L21" i="63"/>
  <c r="K21" i="63"/>
  <c r="J21" i="63"/>
  <c r="I21" i="63"/>
  <c r="H21" i="63"/>
  <c r="G21" i="63"/>
  <c r="F21" i="63"/>
  <c r="O20" i="63"/>
  <c r="N20" i="63"/>
  <c r="M20" i="63"/>
  <c r="L20" i="63"/>
  <c r="K20" i="63"/>
  <c r="J20" i="63"/>
  <c r="I20" i="63"/>
  <c r="H20" i="63"/>
  <c r="G20" i="63"/>
  <c r="F20" i="63"/>
  <c r="E20" i="63"/>
  <c r="D19" i="63"/>
  <c r="E6" i="63"/>
  <c r="M24" i="63"/>
  <c r="F22" i="63"/>
  <c r="L22" i="63"/>
  <c r="N22" i="63"/>
  <c r="D12" i="63"/>
  <c r="E13" i="63"/>
  <c r="P14" i="63"/>
  <c r="O14" i="63"/>
  <c r="O17" i="63"/>
  <c r="N14" i="63"/>
  <c r="N17" i="63"/>
  <c r="M14" i="63"/>
  <c r="M17" i="63"/>
  <c r="L14" i="63"/>
  <c r="K14" i="63"/>
  <c r="K17" i="63"/>
  <c r="J14" i="63"/>
  <c r="I14" i="63"/>
  <c r="H14" i="63"/>
  <c r="F14" i="63"/>
  <c r="E14" i="63"/>
  <c r="P13" i="63"/>
  <c r="O13" i="63"/>
  <c r="N13" i="63"/>
  <c r="M13" i="63"/>
  <c r="L13" i="63"/>
  <c r="K13" i="63"/>
  <c r="J13" i="63"/>
  <c r="I13" i="63"/>
  <c r="H13" i="63"/>
  <c r="G13" i="63"/>
  <c r="F13" i="63"/>
  <c r="E17" i="63"/>
  <c r="D5" i="63"/>
  <c r="C29" i="62"/>
  <c r="C28" i="62"/>
  <c r="P28" i="62"/>
  <c r="N16" i="67"/>
  <c r="C27" i="62"/>
  <c r="C26" i="62"/>
  <c r="P26" i="62"/>
  <c r="N14" i="67"/>
  <c r="C24" i="62"/>
  <c r="C23" i="62"/>
  <c r="P23" i="62"/>
  <c r="N11" i="67"/>
  <c r="C22" i="62"/>
  <c r="C21" i="62"/>
  <c r="P21" i="62"/>
  <c r="N9" i="67"/>
  <c r="C20" i="62"/>
  <c r="C19" i="62"/>
  <c r="P19" i="62"/>
  <c r="N7" i="67"/>
  <c r="C18" i="62"/>
  <c r="C17" i="62"/>
  <c r="P17" i="62"/>
  <c r="G17" i="67"/>
  <c r="Q17" i="62"/>
  <c r="C16" i="62"/>
  <c r="C15" i="62"/>
  <c r="P15" i="62"/>
  <c r="G15" i="67"/>
  <c r="C14" i="62"/>
  <c r="C13" i="62"/>
  <c r="P13" i="62"/>
  <c r="G13" i="67"/>
  <c r="C12" i="62"/>
  <c r="C11" i="62"/>
  <c r="P11" i="62"/>
  <c r="G11" i="67"/>
  <c r="C10" i="62"/>
  <c r="C6" i="62"/>
  <c r="C29" i="61"/>
  <c r="P29" i="61"/>
  <c r="L17" i="67"/>
  <c r="C28" i="61"/>
  <c r="C27" i="61"/>
  <c r="P27" i="61"/>
  <c r="L15" i="67"/>
  <c r="Q27" i="61"/>
  <c r="C26" i="61"/>
  <c r="C24" i="61"/>
  <c r="P24" i="61"/>
  <c r="L12" i="67"/>
  <c r="C23" i="61"/>
  <c r="C22" i="61"/>
  <c r="P22" i="61"/>
  <c r="L10" i="67"/>
  <c r="C21" i="61"/>
  <c r="C20" i="61"/>
  <c r="P20" i="61"/>
  <c r="L8" i="67"/>
  <c r="C19" i="61"/>
  <c r="C18" i="61"/>
  <c r="P18" i="61"/>
  <c r="L6" i="67"/>
  <c r="C17" i="61"/>
  <c r="C16" i="61"/>
  <c r="P16" i="61"/>
  <c r="E16" i="67"/>
  <c r="C15" i="61"/>
  <c r="C14" i="61"/>
  <c r="P14" i="61"/>
  <c r="E14" i="67"/>
  <c r="C13" i="61"/>
  <c r="C12" i="61"/>
  <c r="P12" i="61"/>
  <c r="E12" i="67"/>
  <c r="C11" i="61"/>
  <c r="C10" i="61"/>
  <c r="P10" i="61"/>
  <c r="E10" i="67"/>
  <c r="C6" i="61"/>
  <c r="C9" i="60"/>
  <c r="C10" i="60"/>
  <c r="P10" i="60"/>
  <c r="D10" i="67"/>
  <c r="C12" i="60"/>
  <c r="C13" i="60"/>
  <c r="P13" i="60"/>
  <c r="D13" i="67"/>
  <c r="C14" i="60"/>
  <c r="C15" i="60"/>
  <c r="P15" i="60"/>
  <c r="D15" i="67"/>
  <c r="C16" i="60"/>
  <c r="C17" i="60"/>
  <c r="P17" i="60"/>
  <c r="D17" i="67"/>
  <c r="C18" i="60"/>
  <c r="C19" i="60"/>
  <c r="P19" i="60"/>
  <c r="K7" i="67"/>
  <c r="C20" i="60"/>
  <c r="C21" i="60"/>
  <c r="P21" i="60"/>
  <c r="K9" i="67"/>
  <c r="C22" i="60"/>
  <c r="C23" i="60"/>
  <c r="P23" i="60"/>
  <c r="K11" i="67"/>
  <c r="C24" i="60"/>
  <c r="C26" i="60"/>
  <c r="P26" i="60"/>
  <c r="K14" i="67"/>
  <c r="C27" i="60"/>
  <c r="C28" i="60"/>
  <c r="P28" i="60"/>
  <c r="K16" i="67"/>
  <c r="C29" i="60"/>
  <c r="C6" i="60"/>
  <c r="F7" i="63"/>
  <c r="F6" i="63"/>
  <c r="F8" i="63"/>
  <c r="F9" i="63"/>
  <c r="G7" i="63"/>
  <c r="G9" i="63"/>
  <c r="H7" i="63"/>
  <c r="H9" i="63"/>
  <c r="I7" i="63"/>
  <c r="I9" i="63"/>
  <c r="J7" i="63"/>
  <c r="J6" i="63"/>
  <c r="J8" i="63"/>
  <c r="J9" i="63"/>
  <c r="K7" i="63"/>
  <c r="K9" i="63"/>
  <c r="L7" i="63"/>
  <c r="L9" i="63"/>
  <c r="M7" i="63"/>
  <c r="M9" i="63"/>
  <c r="N7" i="63"/>
  <c r="N6" i="63"/>
  <c r="N8" i="63"/>
  <c r="N9" i="63"/>
  <c r="O7" i="63"/>
  <c r="O9" i="63"/>
  <c r="P7" i="63"/>
  <c r="P9" i="63"/>
  <c r="G6" i="63"/>
  <c r="H6" i="63"/>
  <c r="I6" i="63"/>
  <c r="K6" i="63"/>
  <c r="L6" i="63"/>
  <c r="M6" i="63"/>
  <c r="O6" i="63"/>
  <c r="P6" i="63"/>
  <c r="C6" i="63"/>
  <c r="C9" i="62"/>
  <c r="C9" i="61"/>
  <c r="G22" i="63"/>
  <c r="K24" i="63"/>
  <c r="H80" i="63"/>
  <c r="P11" i="60"/>
  <c r="D11" i="67"/>
  <c r="Q11" i="60"/>
  <c r="I127" i="63"/>
  <c r="L148" i="63"/>
  <c r="H150" i="63"/>
  <c r="P150" i="63"/>
  <c r="F169" i="63"/>
  <c r="K22" i="63"/>
  <c r="P92" i="63"/>
  <c r="P108" i="63"/>
  <c r="F129" i="63"/>
  <c r="P136" i="63"/>
  <c r="K143" i="63"/>
  <c r="M150" i="63"/>
  <c r="M162" i="63"/>
  <c r="O22" i="63"/>
  <c r="O24" i="63"/>
  <c r="E87" i="63"/>
  <c r="Q87" i="63"/>
  <c r="P94" i="63"/>
  <c r="F101" i="63"/>
  <c r="H106" i="63"/>
  <c r="F115" i="63"/>
  <c r="N115" i="63"/>
  <c r="L120" i="63"/>
  <c r="P134" i="63"/>
  <c r="O143" i="63"/>
  <c r="E148" i="63"/>
  <c r="Q148" i="63"/>
  <c r="M148" i="63"/>
  <c r="K155" i="63"/>
  <c r="O155" i="63"/>
  <c r="I162" i="63"/>
  <c r="E164" i="63"/>
  <c r="Q164" i="63"/>
  <c r="O169" i="63"/>
  <c r="K171" i="63"/>
  <c r="Q22" i="61"/>
  <c r="G12" i="65"/>
  <c r="K12" i="65"/>
  <c r="B14" i="63"/>
  <c r="B17" i="63"/>
  <c r="G29" i="63"/>
  <c r="K29" i="63"/>
  <c r="O29" i="63"/>
  <c r="G31" i="63"/>
  <c r="K31" i="63"/>
  <c r="E36" i="63"/>
  <c r="Q36" i="63"/>
  <c r="M36" i="63"/>
  <c r="E38" i="63"/>
  <c r="Q38" i="63"/>
  <c r="I38" i="63"/>
  <c r="H43" i="63"/>
  <c r="L43" i="63"/>
  <c r="L45" i="63"/>
  <c r="P45" i="63"/>
  <c r="J50" i="63"/>
  <c r="F52" i="63"/>
  <c r="N52" i="63"/>
  <c r="H57" i="63"/>
  <c r="P57" i="63"/>
  <c r="H59" i="63"/>
  <c r="L59" i="63"/>
  <c r="F64" i="63"/>
  <c r="N64" i="63"/>
  <c r="F66" i="63"/>
  <c r="J66" i="63"/>
  <c r="N66" i="63"/>
  <c r="H71" i="63"/>
  <c r="L71" i="63"/>
  <c r="P71" i="63"/>
  <c r="H73" i="63"/>
  <c r="P73" i="63"/>
  <c r="J78" i="63"/>
  <c r="N78" i="63"/>
  <c r="J80" i="63"/>
  <c r="N80" i="63"/>
  <c r="L85" i="63"/>
  <c r="H87" i="63"/>
  <c r="L87" i="63"/>
  <c r="P87" i="63"/>
  <c r="D12" i="65"/>
  <c r="L12" i="65"/>
  <c r="E92" i="63"/>
  <c r="Q92" i="63"/>
  <c r="I92" i="63"/>
  <c r="E94" i="63"/>
  <c r="Q94" i="63"/>
  <c r="I94" i="63"/>
  <c r="M94" i="63"/>
  <c r="G99" i="63"/>
  <c r="K99" i="63"/>
  <c r="O99" i="63"/>
  <c r="G101" i="63"/>
  <c r="K101" i="63"/>
  <c r="O101" i="63"/>
  <c r="E106" i="63"/>
  <c r="Q106" i="63"/>
  <c r="M106" i="63"/>
  <c r="E108" i="63"/>
  <c r="Q108" i="63"/>
  <c r="I108" i="63"/>
  <c r="G113" i="63"/>
  <c r="K113" i="63"/>
  <c r="O113" i="63"/>
  <c r="G115" i="63"/>
  <c r="K115" i="63"/>
  <c r="O115" i="63"/>
  <c r="M120" i="63"/>
  <c r="E122" i="63"/>
  <c r="Q122" i="63"/>
  <c r="I122" i="63"/>
  <c r="M122" i="63"/>
  <c r="G127" i="63"/>
  <c r="O127" i="63"/>
  <c r="K129" i="63"/>
  <c r="E134" i="63"/>
  <c r="Q134" i="63"/>
  <c r="I134" i="63"/>
  <c r="M136" i="63"/>
  <c r="H141" i="63"/>
  <c r="P141" i="63"/>
  <c r="H143" i="63"/>
  <c r="L143" i="63"/>
  <c r="P143" i="63"/>
  <c r="F148" i="63"/>
  <c r="J148" i="63"/>
  <c r="F150" i="63"/>
  <c r="J150" i="63"/>
  <c r="N150" i="63"/>
  <c r="H155" i="63"/>
  <c r="L155" i="63"/>
  <c r="P155" i="63"/>
  <c r="L157" i="63"/>
  <c r="F162" i="63"/>
  <c r="J162" i="63"/>
  <c r="N162" i="63"/>
  <c r="J164" i="63"/>
  <c r="N164" i="63"/>
  <c r="H169" i="63"/>
  <c r="L169" i="63"/>
  <c r="P169" i="63"/>
  <c r="L171" i="63"/>
  <c r="P171" i="63"/>
  <c r="J17" i="63"/>
  <c r="F17" i="63"/>
  <c r="Q23" i="63"/>
  <c r="O10" i="65"/>
  <c r="K10" i="65"/>
  <c r="G10" i="65"/>
  <c r="I10" i="65"/>
  <c r="P99" i="63"/>
  <c r="Q119" i="63"/>
  <c r="F122" i="63"/>
  <c r="G148" i="63"/>
  <c r="K148" i="63"/>
  <c r="O148" i="63"/>
  <c r="Q149" i="63"/>
  <c r="K150" i="63"/>
  <c r="O150" i="63"/>
  <c r="Q153" i="63"/>
  <c r="G24" i="63"/>
  <c r="Q23" i="60"/>
  <c r="Q26" i="62"/>
  <c r="L78" i="63"/>
  <c r="P80" i="63"/>
  <c r="O92" i="63"/>
  <c r="G106" i="63"/>
  <c r="K106" i="63"/>
  <c r="O106" i="63"/>
  <c r="G108" i="63"/>
  <c r="K108" i="63"/>
  <c r="O108" i="63"/>
  <c r="J157" i="63"/>
  <c r="E10" i="63"/>
  <c r="Q15" i="60"/>
  <c r="Q14" i="61"/>
  <c r="J22" i="63"/>
  <c r="H36" i="63"/>
  <c r="P38" i="63"/>
  <c r="G43" i="63"/>
  <c r="K43" i="63"/>
  <c r="Q44" i="63"/>
  <c r="K45" i="63"/>
  <c r="O45" i="63"/>
  <c r="Q48" i="63"/>
  <c r="Q51" i="63"/>
  <c r="G57" i="63"/>
  <c r="K57" i="63"/>
  <c r="O57" i="63"/>
  <c r="G59" i="63"/>
  <c r="K59" i="63"/>
  <c r="O59" i="63"/>
  <c r="E64" i="63"/>
  <c r="Q64" i="63"/>
  <c r="E66" i="63"/>
  <c r="Q66" i="63"/>
  <c r="I66" i="63"/>
  <c r="Q76" i="63"/>
  <c r="K87" i="63"/>
  <c r="O87" i="63"/>
  <c r="B21" i="63"/>
  <c r="P27" i="60"/>
  <c r="K15" i="67"/>
  <c r="Q27" i="60"/>
  <c r="P11" i="61"/>
  <c r="E11" i="67"/>
  <c r="Q11" i="61"/>
  <c r="P22" i="62"/>
  <c r="N10" i="67"/>
  <c r="O10" i="67"/>
  <c r="Q22" i="62"/>
  <c r="J29" i="63"/>
  <c r="N31" i="63"/>
  <c r="H38" i="63"/>
  <c r="I50" i="63"/>
  <c r="M50" i="63"/>
  <c r="I52" i="63"/>
  <c r="I64" i="63"/>
  <c r="M66" i="63"/>
  <c r="G71" i="63"/>
  <c r="O71" i="63"/>
  <c r="O73" i="63"/>
  <c r="E78" i="63"/>
  <c r="Q78" i="63"/>
  <c r="M78" i="63"/>
  <c r="Q79" i="63"/>
  <c r="G85" i="63"/>
  <c r="K85" i="63"/>
  <c r="E8" i="71"/>
  <c r="J9" i="71"/>
  <c r="O10" i="71"/>
  <c r="I8" i="71"/>
  <c r="N9" i="71"/>
  <c r="H7" i="71"/>
  <c r="M8" i="71"/>
  <c r="G10" i="71"/>
  <c r="K10" i="71"/>
  <c r="L7" i="71"/>
  <c r="P29" i="60"/>
  <c r="K17" i="67"/>
  <c r="Q29" i="60"/>
  <c r="Q26" i="60"/>
  <c r="P20" i="60"/>
  <c r="K8" i="67"/>
  <c r="M8" i="67"/>
  <c r="Q20" i="60"/>
  <c r="Q17" i="60"/>
  <c r="P12" i="60"/>
  <c r="D12" i="67"/>
  <c r="Q12" i="60"/>
  <c r="Q12" i="61"/>
  <c r="P17" i="61"/>
  <c r="E17" i="67"/>
  <c r="F17" i="67"/>
  <c r="Q17" i="61"/>
  <c r="Q20" i="61"/>
  <c r="P12" i="62"/>
  <c r="G12" i="67"/>
  <c r="Q12" i="62"/>
  <c r="Q15" i="62"/>
  <c r="P20" i="62"/>
  <c r="N8" i="67"/>
  <c r="O8" i="67"/>
  <c r="Q20" i="62"/>
  <c r="Q23" i="62"/>
  <c r="P29" i="62"/>
  <c r="N17" i="67"/>
  <c r="Q29" i="62"/>
  <c r="E22" i="63"/>
  <c r="I22" i="63"/>
  <c r="M22" i="63"/>
  <c r="I24" i="63"/>
  <c r="G45" i="63"/>
  <c r="G150" i="63"/>
  <c r="F9" i="71"/>
  <c r="P18" i="60"/>
  <c r="K6" i="67"/>
  <c r="M6" i="67"/>
  <c r="Q18" i="60"/>
  <c r="P14" i="62"/>
  <c r="G14" i="67"/>
  <c r="Q14" i="62"/>
  <c r="F29" i="63"/>
  <c r="F31" i="63"/>
  <c r="I80" i="63"/>
  <c r="G87" i="63"/>
  <c r="Q28" i="60"/>
  <c r="P22" i="60"/>
  <c r="K10" i="67"/>
  <c r="Q22" i="60"/>
  <c r="Q19" i="60"/>
  <c r="P14" i="60"/>
  <c r="D14" i="67"/>
  <c r="F14" i="67"/>
  <c r="Q14" i="60"/>
  <c r="Q10" i="60"/>
  <c r="Q10" i="61"/>
  <c r="P15" i="61"/>
  <c r="E15" i="67"/>
  <c r="H15" i="67"/>
  <c r="Q15" i="61"/>
  <c r="Q18" i="61"/>
  <c r="P10" i="62"/>
  <c r="G10" i="67"/>
  <c r="Q10" i="62"/>
  <c r="Q13" i="62"/>
  <c r="P18" i="62"/>
  <c r="N6" i="67"/>
  <c r="O6" i="67"/>
  <c r="Q18" i="62"/>
  <c r="Q21" i="62"/>
  <c r="P27" i="62"/>
  <c r="N15" i="67"/>
  <c r="O15" i="67"/>
  <c r="Q27" i="62"/>
  <c r="Q9" i="63"/>
  <c r="I15" i="63"/>
  <c r="M15" i="63"/>
  <c r="F24" i="63"/>
  <c r="J24" i="63"/>
  <c r="N24" i="63"/>
  <c r="E12" i="65"/>
  <c r="I12" i="65"/>
  <c r="M12" i="65"/>
  <c r="Q91" i="63"/>
  <c r="F92" i="63"/>
  <c r="J92" i="63"/>
  <c r="N92" i="63"/>
  <c r="F94" i="63"/>
  <c r="J94" i="63"/>
  <c r="N94" i="63"/>
  <c r="H99" i="63"/>
  <c r="L99" i="63"/>
  <c r="H101" i="63"/>
  <c r="L101" i="63"/>
  <c r="P101" i="63"/>
  <c r="H113" i="63"/>
  <c r="L113" i="63"/>
  <c r="P113" i="63"/>
  <c r="H115" i="63"/>
  <c r="L115" i="63"/>
  <c r="P115" i="63"/>
  <c r="J120" i="63"/>
  <c r="N120" i="63"/>
  <c r="N122" i="63"/>
  <c r="H127" i="63"/>
  <c r="L127" i="63"/>
  <c r="P127" i="63"/>
  <c r="H129" i="63"/>
  <c r="L129" i="63"/>
  <c r="P129" i="63"/>
  <c r="F134" i="63"/>
  <c r="J134" i="63"/>
  <c r="N134" i="63"/>
  <c r="F136" i="63"/>
  <c r="J136" i="63"/>
  <c r="N136" i="63"/>
  <c r="E141" i="63"/>
  <c r="Q141" i="63"/>
  <c r="I141" i="63"/>
  <c r="E143" i="63"/>
  <c r="Q143" i="63"/>
  <c r="I143" i="63"/>
  <c r="M143" i="63"/>
  <c r="Q139" i="63"/>
  <c r="E155" i="63"/>
  <c r="Q155" i="63"/>
  <c r="I155" i="63"/>
  <c r="M155" i="63"/>
  <c r="E157" i="63"/>
  <c r="Q157" i="63"/>
  <c r="I157" i="63"/>
  <c r="M157" i="63"/>
  <c r="Q156" i="63"/>
  <c r="G162" i="63"/>
  <c r="K162" i="63"/>
  <c r="K164" i="63"/>
  <c r="O164" i="63"/>
  <c r="I169" i="63"/>
  <c r="M169" i="63"/>
  <c r="Q167" i="63"/>
  <c r="I17" i="63"/>
  <c r="B113" i="63"/>
  <c r="Q8" i="61"/>
  <c r="P8" i="61"/>
  <c r="P19" i="61"/>
  <c r="L7" i="67"/>
  <c r="O7" i="67"/>
  <c r="Q19" i="61"/>
  <c r="N29" i="63"/>
  <c r="J31" i="63"/>
  <c r="Q35" i="63"/>
  <c r="Q34" i="63"/>
  <c r="E50" i="63"/>
  <c r="Q50" i="63"/>
  <c r="E52" i="63"/>
  <c r="Q52" i="63"/>
  <c r="M52" i="63"/>
  <c r="Q63" i="63"/>
  <c r="K71" i="63"/>
  <c r="Q72" i="63"/>
  <c r="G73" i="63"/>
  <c r="K73" i="63"/>
  <c r="I78" i="63"/>
  <c r="E80" i="63"/>
  <c r="Q80" i="63"/>
  <c r="M80" i="63"/>
  <c r="O85" i="63"/>
  <c r="P24" i="60"/>
  <c r="K12" i="67"/>
  <c r="M12" i="67"/>
  <c r="Q24" i="60"/>
  <c r="Q21" i="60"/>
  <c r="P16" i="60"/>
  <c r="D16" i="67"/>
  <c r="F16" i="67"/>
  <c r="Q16" i="60"/>
  <c r="Q13" i="60"/>
  <c r="P13" i="61"/>
  <c r="E13" i="67"/>
  <c r="F13" i="67"/>
  <c r="Q13" i="61"/>
  <c r="Q16" i="61"/>
  <c r="P21" i="61"/>
  <c r="L9" i="67"/>
  <c r="O9" i="67"/>
  <c r="Q21" i="61"/>
  <c r="Q11" i="62"/>
  <c r="P16" i="62"/>
  <c r="G16" i="67"/>
  <c r="H16" i="67"/>
  <c r="Q16" i="62"/>
  <c r="Q19" i="62"/>
  <c r="P24" i="62"/>
  <c r="N12" i="67"/>
  <c r="O12" i="67"/>
  <c r="Q24" i="62"/>
  <c r="Q28" i="62"/>
  <c r="L36" i="63"/>
  <c r="G36" i="63"/>
  <c r="K36" i="63"/>
  <c r="O36" i="63"/>
  <c r="O38" i="63"/>
  <c r="F43" i="63"/>
  <c r="J43" i="63"/>
  <c r="N43" i="63"/>
  <c r="H50" i="63"/>
  <c r="L50" i="63"/>
  <c r="P50" i="63"/>
  <c r="H52" i="63"/>
  <c r="L52" i="63"/>
  <c r="P52" i="63"/>
  <c r="H64" i="63"/>
  <c r="L64" i="63"/>
  <c r="P64" i="63"/>
  <c r="H66" i="63"/>
  <c r="L66" i="63"/>
  <c r="P66" i="63"/>
  <c r="F71" i="63"/>
  <c r="J71" i="63"/>
  <c r="N71" i="63"/>
  <c r="F73" i="63"/>
  <c r="J73" i="63"/>
  <c r="N73" i="63"/>
  <c r="F85" i="63"/>
  <c r="J85" i="63"/>
  <c r="N85" i="63"/>
  <c r="F87" i="63"/>
  <c r="J87" i="63"/>
  <c r="N87" i="63"/>
  <c r="F10" i="65"/>
  <c r="J10" i="65"/>
  <c r="J12" i="65"/>
  <c r="N12" i="65"/>
  <c r="G92" i="63"/>
  <c r="K92" i="63"/>
  <c r="K94" i="63"/>
  <c r="O94" i="63"/>
  <c r="Q97" i="63"/>
  <c r="E99" i="63"/>
  <c r="Q99" i="63"/>
  <c r="I99" i="63"/>
  <c r="M99" i="63"/>
  <c r="Q100" i="63"/>
  <c r="E101" i="63"/>
  <c r="Q101" i="63"/>
  <c r="I101" i="63"/>
  <c r="M101" i="63"/>
  <c r="Q98" i="63"/>
  <c r="Q111" i="63"/>
  <c r="Q112" i="63"/>
  <c r="E113" i="63"/>
  <c r="Q113" i="63"/>
  <c r="I113" i="63"/>
  <c r="M113" i="63"/>
  <c r="E115" i="63"/>
  <c r="Q115" i="63"/>
  <c r="G120" i="63"/>
  <c r="K120" i="63"/>
  <c r="O120" i="63"/>
  <c r="G122" i="63"/>
  <c r="K122" i="63"/>
  <c r="O122" i="63"/>
  <c r="Q125" i="63"/>
  <c r="E127" i="63"/>
  <c r="Q127" i="63"/>
  <c r="M127" i="63"/>
  <c r="E129" i="63"/>
  <c r="Q129" i="63"/>
  <c r="I129" i="63"/>
  <c r="M129" i="63"/>
  <c r="Q126" i="63"/>
  <c r="G134" i="63"/>
  <c r="K134" i="63"/>
  <c r="O134" i="63"/>
  <c r="G136" i="63"/>
  <c r="K136" i="63"/>
  <c r="O136" i="63"/>
  <c r="F141" i="63"/>
  <c r="J141" i="63"/>
  <c r="N141" i="63"/>
  <c r="F143" i="63"/>
  <c r="J143" i="63"/>
  <c r="N143" i="63"/>
  <c r="B147" i="63"/>
  <c r="B148" i="63"/>
  <c r="Q154" i="63"/>
  <c r="F155" i="63"/>
  <c r="J155" i="63"/>
  <c r="N155" i="63"/>
  <c r="N157" i="63"/>
  <c r="H162" i="63"/>
  <c r="L162" i="63"/>
  <c r="P162" i="63"/>
  <c r="H164" i="63"/>
  <c r="L164" i="63"/>
  <c r="P164" i="63"/>
  <c r="J169" i="63"/>
  <c r="N169" i="63"/>
  <c r="F171" i="63"/>
  <c r="J171" i="63"/>
  <c r="N171" i="63"/>
  <c r="B141" i="63"/>
  <c r="B140" i="63"/>
  <c r="B143" i="63"/>
  <c r="B139" i="63"/>
  <c r="B16" i="63"/>
  <c r="B12" i="63"/>
  <c r="B15" i="63"/>
  <c r="O8" i="63"/>
  <c r="M8" i="63"/>
  <c r="K8" i="63"/>
  <c r="I8" i="63"/>
  <c r="G8" i="63"/>
  <c r="Q20" i="63"/>
  <c r="B13" i="63"/>
  <c r="Q25" i="62"/>
  <c r="P25" i="62"/>
  <c r="N13" i="67"/>
  <c r="Q27" i="63"/>
  <c r="Q49" i="63"/>
  <c r="Q77" i="63"/>
  <c r="P8" i="65"/>
  <c r="Q146" i="63"/>
  <c r="Q147" i="63"/>
  <c r="Q160" i="63"/>
  <c r="Q161" i="63"/>
  <c r="E8" i="63"/>
  <c r="Q41" i="63"/>
  <c r="Q42" i="63"/>
  <c r="Q55" i="63"/>
  <c r="Q56" i="63"/>
  <c r="Q69" i="63"/>
  <c r="Q70" i="63"/>
  <c r="Q83" i="63"/>
  <c r="Q84" i="63"/>
  <c r="H10" i="65"/>
  <c r="L10" i="65"/>
  <c r="P11" i="65"/>
  <c r="Q90" i="63"/>
  <c r="Q93" i="63"/>
  <c r="Q104" i="63"/>
  <c r="Q114" i="63"/>
  <c r="Q118" i="63"/>
  <c r="Q121" i="63"/>
  <c r="Q132" i="63"/>
  <c r="P8" i="62"/>
  <c r="C17" i="68"/>
  <c r="E7" i="71"/>
  <c r="P8" i="63"/>
  <c r="H15" i="63"/>
  <c r="B5" i="63"/>
  <c r="B6" i="63"/>
  <c r="B9" i="63"/>
  <c r="B8" i="63"/>
  <c r="B10" i="63"/>
  <c r="B7" i="63"/>
  <c r="P10" i="63"/>
  <c r="N10" i="63"/>
  <c r="L10" i="63"/>
  <c r="J10" i="63"/>
  <c r="H10" i="63"/>
  <c r="F10" i="63"/>
  <c r="Q6" i="61"/>
  <c r="P6" i="61"/>
  <c r="H11" i="67"/>
  <c r="F11" i="67"/>
  <c r="H13" i="67"/>
  <c r="F15" i="67"/>
  <c r="M7" i="67"/>
  <c r="Q24" i="61"/>
  <c r="M15" i="67"/>
  <c r="Q7" i="63"/>
  <c r="G15" i="63"/>
  <c r="K15" i="63"/>
  <c r="O15" i="63"/>
  <c r="Q16" i="63"/>
  <c r="Q13" i="63"/>
  <c r="Q21" i="63"/>
  <c r="H22" i="63"/>
  <c r="H24" i="63"/>
  <c r="L24" i="63"/>
  <c r="P24" i="63"/>
  <c r="L8" i="63"/>
  <c r="P15" i="63"/>
  <c r="Q9" i="61"/>
  <c r="P9" i="61"/>
  <c r="O10" i="63"/>
  <c r="M10" i="63"/>
  <c r="K10" i="63"/>
  <c r="I10" i="63"/>
  <c r="G10" i="63"/>
  <c r="Q6" i="60"/>
  <c r="P6" i="60"/>
  <c r="F10" i="67"/>
  <c r="H10" i="67"/>
  <c r="F12" i="67"/>
  <c r="H12" i="67"/>
  <c r="H14" i="67"/>
  <c r="M10" i="67"/>
  <c r="P26" i="61"/>
  <c r="L14" i="67"/>
  <c r="Q26" i="61"/>
  <c r="Q29" i="61"/>
  <c r="E15" i="63"/>
  <c r="Q14" i="63"/>
  <c r="H8" i="63"/>
  <c r="P28" i="61"/>
  <c r="L16" i="67"/>
  <c r="Q28" i="61"/>
  <c r="L15" i="63"/>
  <c r="Q9" i="62"/>
  <c r="P9" i="62"/>
  <c r="Q9" i="60"/>
  <c r="P9" i="60"/>
  <c r="P23" i="61"/>
  <c r="L11" i="67"/>
  <c r="Q23" i="61"/>
  <c r="O17" i="67"/>
  <c r="M17" i="67"/>
  <c r="Q6" i="63"/>
  <c r="P17" i="63"/>
  <c r="L17" i="63"/>
  <c r="H17" i="63"/>
  <c r="F15" i="63"/>
  <c r="J15" i="63"/>
  <c r="N15" i="63"/>
  <c r="Q28" i="63"/>
  <c r="Q37" i="63"/>
  <c r="Q58" i="63"/>
  <c r="Q65" i="63"/>
  <c r="Q86" i="63"/>
  <c r="E10" i="65"/>
  <c r="Q105" i="63"/>
  <c r="Q128" i="63"/>
  <c r="Q133" i="63"/>
  <c r="Q140" i="63"/>
  <c r="B155" i="63"/>
  <c r="B157" i="63"/>
  <c r="Q163" i="63"/>
  <c r="Q168" i="63"/>
  <c r="B19" i="63"/>
  <c r="B23" i="63"/>
  <c r="B27" i="63"/>
  <c r="B31" i="63"/>
  <c r="B36" i="63"/>
  <c r="B41" i="63"/>
  <c r="B45" i="63"/>
  <c r="B50" i="63"/>
  <c r="B55" i="63"/>
  <c r="B59" i="63"/>
  <c r="B64" i="63"/>
  <c r="B69" i="63"/>
  <c r="B73" i="63"/>
  <c r="B78" i="63"/>
  <c r="B83" i="63"/>
  <c r="B87" i="63"/>
  <c r="B92" i="63"/>
  <c r="B97" i="63"/>
  <c r="B101" i="63"/>
  <c r="B106" i="63"/>
  <c r="B111" i="63"/>
  <c r="B115" i="63"/>
  <c r="B120" i="63"/>
  <c r="B125" i="63"/>
  <c r="B129" i="63"/>
  <c r="B134" i="63"/>
  <c r="B145" i="63"/>
  <c r="B152" i="63"/>
  <c r="B168" i="63"/>
  <c r="G7" i="67"/>
  <c r="D5" i="66"/>
  <c r="Q30" i="63"/>
  <c r="Q62" i="63"/>
  <c r="Q107" i="63"/>
  <c r="Q135" i="63"/>
  <c r="Q142" i="63"/>
  <c r="B164" i="63"/>
  <c r="B160" i="63"/>
  <c r="B162" i="63"/>
  <c r="Q170" i="63"/>
  <c r="B20" i="63"/>
  <c r="B24" i="63"/>
  <c r="B28" i="63"/>
  <c r="B33" i="63"/>
  <c r="B37" i="63"/>
  <c r="B42" i="63"/>
  <c r="B47" i="63"/>
  <c r="B51" i="63"/>
  <c r="B56" i="63"/>
  <c r="B61" i="63"/>
  <c r="B65" i="63"/>
  <c r="B70" i="63"/>
  <c r="B75" i="63"/>
  <c r="B79" i="63"/>
  <c r="B84" i="63"/>
  <c r="B89" i="63"/>
  <c r="B93" i="63"/>
  <c r="B98" i="63"/>
  <c r="B103" i="63"/>
  <c r="B107" i="63"/>
  <c r="B112" i="63"/>
  <c r="B117" i="63"/>
  <c r="B121" i="63"/>
  <c r="B126" i="63"/>
  <c r="B131" i="63"/>
  <c r="B135" i="63"/>
  <c r="B153" i="63"/>
  <c r="B161" i="63"/>
  <c r="B169" i="63"/>
  <c r="B171" i="63"/>
  <c r="B167" i="63"/>
  <c r="B29" i="63"/>
  <c r="B34" i="63"/>
  <c r="B38" i="63"/>
  <c r="B43" i="63"/>
  <c r="B48" i="63"/>
  <c r="B52" i="63"/>
  <c r="B57" i="63"/>
  <c r="B62" i="63"/>
  <c r="B66" i="63"/>
  <c r="B71" i="63"/>
  <c r="B76" i="63"/>
  <c r="B80" i="63"/>
  <c r="B85" i="63"/>
  <c r="B90" i="63"/>
  <c r="B94" i="63"/>
  <c r="B99" i="63"/>
  <c r="B104" i="63"/>
  <c r="B108" i="63"/>
  <c r="B118" i="63"/>
  <c r="B122" i="63"/>
  <c r="B127" i="63"/>
  <c r="B132" i="63"/>
  <c r="B136" i="63"/>
  <c r="B154" i="63"/>
  <c r="B163" i="63"/>
  <c r="F8" i="69"/>
  <c r="E7" i="67"/>
  <c r="D4" i="66"/>
  <c r="Q6" i="62"/>
  <c r="P6" i="62"/>
  <c r="P9" i="65"/>
  <c r="B150" i="63"/>
  <c r="B146" i="63"/>
  <c r="B26" i="63"/>
  <c r="B40" i="63"/>
  <c r="B54" i="63"/>
  <c r="B68" i="63"/>
  <c r="B82" i="63"/>
  <c r="B96" i="63"/>
  <c r="B110" i="63"/>
  <c r="B124" i="63"/>
  <c r="B142" i="63"/>
  <c r="B138" i="63"/>
  <c r="B149" i="63"/>
  <c r="B156" i="63"/>
  <c r="B166" i="63"/>
  <c r="D3" i="66"/>
  <c r="D7" i="67"/>
  <c r="D10" i="71"/>
  <c r="D8" i="71"/>
  <c r="N10" i="71"/>
  <c r="J10" i="71"/>
  <c r="F10" i="71"/>
  <c r="M9" i="71"/>
  <c r="I9" i="71"/>
  <c r="E9" i="71"/>
  <c r="L8" i="71"/>
  <c r="H8" i="71"/>
  <c r="O7" i="71"/>
  <c r="K7" i="71"/>
  <c r="G7" i="71"/>
  <c r="P25" i="61"/>
  <c r="L13" i="67"/>
  <c r="P25" i="60"/>
  <c r="K13" i="67"/>
  <c r="P8" i="60"/>
  <c r="M10" i="71"/>
  <c r="I10" i="71"/>
  <c r="E10" i="71"/>
  <c r="L9" i="71"/>
  <c r="H9" i="71"/>
  <c r="O8" i="71"/>
  <c r="K8" i="71"/>
  <c r="G8" i="71"/>
  <c r="N7" i="71"/>
  <c r="J7" i="71"/>
  <c r="F7" i="71"/>
  <c r="D9" i="71"/>
  <c r="D7" i="71"/>
  <c r="L10" i="71"/>
  <c r="H10" i="71"/>
  <c r="O9" i="71"/>
  <c r="K9" i="71"/>
  <c r="G9" i="71"/>
  <c r="N8" i="71"/>
  <c r="J8" i="71"/>
  <c r="F8" i="71"/>
  <c r="M7" i="71"/>
  <c r="I7" i="71"/>
  <c r="G8" i="67"/>
  <c r="Q31" i="63"/>
  <c r="E5" i="66"/>
  <c r="Q29" i="63"/>
  <c r="Q22" i="63"/>
  <c r="Q17" i="63"/>
  <c r="H17" i="67"/>
  <c r="Q24" i="63"/>
  <c r="I8" i="69"/>
  <c r="E8" i="67"/>
  <c r="E4" i="66"/>
  <c r="J9" i="69"/>
  <c r="C11" i="68"/>
  <c r="P10" i="65"/>
  <c r="M9" i="67"/>
  <c r="Q8" i="63"/>
  <c r="P12" i="65"/>
  <c r="G9" i="67"/>
  <c r="F5" i="66"/>
  <c r="F4" i="66"/>
  <c r="E9" i="67"/>
  <c r="L8" i="69"/>
  <c r="E6" i="67"/>
  <c r="C8" i="69"/>
  <c r="C4" i="66"/>
  <c r="C5" i="66"/>
  <c r="G6" i="67"/>
  <c r="F3" i="66"/>
  <c r="D9" i="67"/>
  <c r="D6" i="71"/>
  <c r="P6" i="71"/>
  <c r="P7" i="71"/>
  <c r="P10" i="71"/>
  <c r="G9" i="69"/>
  <c r="F9" i="69"/>
  <c r="O11" i="67"/>
  <c r="M11" i="67"/>
  <c r="P9" i="71"/>
  <c r="C8" i="68"/>
  <c r="E3" i="66"/>
  <c r="D8" i="67"/>
  <c r="F8" i="67"/>
  <c r="H7" i="67"/>
  <c r="F7" i="67"/>
  <c r="C20" i="68"/>
  <c r="C14" i="68"/>
  <c r="Q10" i="63"/>
  <c r="I9" i="69"/>
  <c r="O14" i="67"/>
  <c r="M14" i="67"/>
  <c r="C3" i="66"/>
  <c r="D6" i="67"/>
  <c r="O13" i="67"/>
  <c r="M13" i="67"/>
  <c r="P8" i="71"/>
  <c r="H8" i="67"/>
  <c r="O16" i="67"/>
  <c r="M16" i="67"/>
  <c r="Q15" i="63"/>
  <c r="D9" i="69"/>
  <c r="C9" i="69"/>
  <c r="H9" i="67"/>
  <c r="F9" i="67"/>
  <c r="M9" i="69"/>
  <c r="L9" i="69"/>
  <c r="F6" i="67"/>
  <c r="H6" i="67"/>
</calcChain>
</file>

<file path=xl/sharedStrings.xml><?xml version="1.0" encoding="utf-8"?>
<sst xmlns="http://schemas.openxmlformats.org/spreadsheetml/2006/main" count="731" uniqueCount="135">
  <si>
    <t>¿Preguntas? Haga clic en los enlaces presentes en la hoja de cálculo para ver vídeos explicativos sobre el método, el llenado y el análisis de cada pestaña!</t>
  </si>
  <si>
    <t>Paso 1</t>
  </si>
  <si>
    <t>Paso 2</t>
  </si>
  <si>
    <t>Paso 3</t>
  </si>
  <si>
    <t>Paso 4</t>
  </si>
  <si>
    <t>Hoja de Plan de Negocios</t>
  </si>
  <si>
    <t>Hojas estudio de viabilidad económica</t>
  </si>
  <si>
    <t>hoja FODA</t>
  </si>
  <si>
    <t>Hoja de Planificación Estratégica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</si>
  <si>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</si>
  <si>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</si>
  <si>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</si>
  <si>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</si>
  <si>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</si>
  <si>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</si>
  <si>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</si>
  <si>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</si>
  <si>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</si>
  <si>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</si>
  <si>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</si>
  <si>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</si>
  <si>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</si>
  <si>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</si>
  <si>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</si>
  <si>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</si>
  <si>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INFORMES</t>
  </si>
  <si>
    <t>dirección</t>
  </si>
  <si>
    <t>indicador</t>
  </si>
  <si>
    <t>especie</t>
  </si>
  <si>
    <t>área relacionada</t>
  </si>
  <si>
    <t>área</t>
  </si>
  <si>
    <t>condición</t>
  </si>
  <si>
    <t>valor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</si>
  <si>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</si>
  <si>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</si>
  <si>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</si>
  <si>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</si>
  <si>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</si>
  <si>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</si>
  <si>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</si>
  <si>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</si>
  <si>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</si>
  <si>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</si>
  <si>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</si>
  <si>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</si>
  <si>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</si>
  <si>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Resultado líquido</t>
  </si>
  <si>
    <t>finanzas</t>
  </si>
  <si>
    <t>mercadeo</t>
  </si>
  <si>
    <t>los costos de operación</t>
  </si>
  <si>
    <t>meta</t>
  </si>
  <si>
    <t>Los resultados actuales</t>
  </si>
  <si>
    <t>Objetivo%</t>
  </si>
  <si>
    <t>año anterior</t>
  </si>
  <si>
    <t>% El año anterior</t>
  </si>
  <si>
    <t>Meta x x resultado del año anterior</t>
  </si>
  <si>
    <r>
      <t xml:space="preserve">HOJA DE TRABAJO </t>
    </r>
    <r>
      <rPr>
        <b/>
        <sz val="34"/>
        <color rgb="FF333333"/>
        <rFont val="Calibri (Corpo)"/>
      </rPr>
      <t>INDICADORES DEL SISTEMA DE GESTIÓN Y OBJETIVOS 4.0</t>
    </r>
  </si>
  <si>
    <t>objetivos</t>
  </si>
  <si>
    <t>diferencia</t>
  </si>
  <si>
    <t>resultado</t>
  </si>
  <si>
    <t>meta anual</t>
  </si>
  <si>
    <t>resultado anual</t>
  </si>
  <si>
    <t>Resultados año anterior</t>
  </si>
  <si>
    <t>comparación Meta</t>
  </si>
  <si>
    <t>Comparación Año Anterior</t>
  </si>
  <si>
    <t>Meta X real</t>
  </si>
  <si>
    <t>jan</t>
  </si>
  <si>
    <t>febrero</t>
  </si>
  <si>
    <t>mar</t>
  </si>
  <si>
    <t>abril</t>
  </si>
  <si>
    <t>mayo</t>
  </si>
  <si>
    <t>junio</t>
  </si>
  <si>
    <t>julio</t>
  </si>
  <si>
    <t>hace</t>
  </si>
  <si>
    <t>conjunto</t>
  </si>
  <si>
    <t>fuera</t>
  </si>
  <si>
    <t>noviembre</t>
  </si>
  <si>
    <t>diez</t>
  </si>
  <si>
    <t>anterior</t>
  </si>
  <si>
    <t>Anterior real x</t>
  </si>
  <si>
    <t>año anterior</t>
  </si>
  <si>
    <t>indicador 1</t>
  </si>
  <si>
    <t>indicador 2</t>
  </si>
  <si>
    <t>3 indicador</t>
  </si>
  <si>
    <t>indicador 4</t>
  </si>
  <si>
    <t>Evolución mensual</t>
  </si>
  <si>
    <t>REGISTRO</t>
  </si>
  <si>
    <t>INDICADORES Y METAS</t>
  </si>
  <si>
    <t>SALPICADEROS</t>
  </si>
  <si>
    <t>Aquí se registran los indicadores, áreas involucradas y de formato para realizar un seguimiento de la consecución de objetivos.</t>
  </si>
  <si>
    <t>Zona en la que se establecen los objetivos, registra los resultados y la comparación con el resultado del año anterior.</t>
  </si>
  <si>
    <t>Ver los resultados de los indicadores ya sea en general o de forma individual.</t>
  </si>
  <si>
    <t>Ver gráficamente los logros de destino de sus indicadores.</t>
  </si>
  <si>
    <t>problema</t>
  </si>
  <si>
    <t>acción</t>
  </si>
  <si>
    <t>responsable</t>
  </si>
  <si>
    <t>Fecha limite</t>
  </si>
  <si>
    <t>llevado a cabo en</t>
  </si>
  <si>
    <t>estatus</t>
  </si>
  <si>
    <t>eficiencia</t>
  </si>
  <si>
    <t>En proceso</t>
  </si>
  <si>
    <t>Carlos</t>
  </si>
  <si>
    <t>Paula</t>
  </si>
  <si>
    <t>Daniel</t>
  </si>
  <si>
    <t>Rafael</t>
  </si>
  <si>
    <t>Satisfacción del cliente</t>
  </si>
  <si>
    <t>Tiempo de espera</t>
  </si>
  <si>
    <t>Determinar los límites para cambiar los colores de los resultados en comparación con los objetivos establecidos</t>
  </si>
  <si>
    <t>Si el valor es mayor que o igual a</t>
  </si>
  <si>
    <t>Seleccionar un indicador para analizar&gt;</t>
  </si>
  <si>
    <t>Resultados X objetivo</t>
  </si>
  <si>
    <t>Resultado x Año Anterior</t>
  </si>
  <si>
    <t>implementar NPS</t>
  </si>
  <si>
    <t>No hay una herramienta para medir la satisfacción</t>
  </si>
  <si>
    <t>Aumento de los costes de producción</t>
  </si>
  <si>
    <t>Auditoría en el proceso de producción</t>
  </si>
  <si>
    <t>Reclamación por retraso en el servicio</t>
  </si>
  <si>
    <t>Contratar más asistentes</t>
  </si>
  <si>
    <t>Los altos gastos de personal</t>
  </si>
  <si>
    <t>revisión de nómina</t>
  </si>
  <si>
    <t>Alta cantidad de reclamaciones</t>
  </si>
  <si>
    <t>Hasta los problemas planteados por los clientes</t>
  </si>
  <si>
    <t>planes de acción</t>
  </si>
  <si>
    <t>Los resultados actuales</t>
  </si>
  <si>
    <t>Aumentar</t>
  </si>
  <si>
    <t>Disminuir</t>
  </si>
  <si>
    <t>Moneda</t>
  </si>
  <si>
    <t>Número</t>
  </si>
  <si>
    <t>Porcentaje</t>
  </si>
  <si>
    <t>No Iniciado</t>
  </si>
  <si>
    <t>Retrasado</t>
  </si>
  <si>
    <t>Concluido</t>
  </si>
  <si>
    <t>Aprobado</t>
  </si>
  <si>
    <t>Obsoleta</t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</si>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</sst>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"/>
    <numFmt numFmtId="165" formatCode="&quot;R$&quot;\ #,##0.00"/>
  </numFmts>
  <fonts count="4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4"/>
      <color rgb="FF333333"/>
      <name val="Calibri (Corpo)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1" tint="0.249977111117893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5B03E"/>
        <bgColor indexed="64"/>
      </patternFill>
    </fill>
    <fill>
      <patternFill patternType="solid">
        <fgColor rgb="FFFA462E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0462E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ck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9" fontId="27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0" fillId="2" borderId="0" xfId="0" applyFill="1" applyProtection="1"/>
    <xf numFmtId="0" fontId="0" fillId="4" borderId="0" xfId="0" applyFill="1" applyBorder="1" applyProtection="1"/>
    <xf numFmtId="0" fontId="12" fillId="4" borderId="0" xfId="1" applyFont="1" applyFill="1" applyBorder="1" applyAlignment="1" applyProtection="1">
      <alignment horizontal="center" vertical="center" wrapText="1"/>
    </xf>
    <xf numFmtId="0" fontId="10" fillId="4" borderId="0" xfId="1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12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4" fillId="4" borderId="0" xfId="1" applyFont="1" applyFill="1" applyAlignment="1" applyProtection="1">
      <alignment horizontal="center" vertical="center"/>
    </xf>
    <xf numFmtId="0" fontId="13" fillId="0" borderId="0" xfId="0" applyFont="1" applyAlignment="1" applyProtection="1">
      <alignment vertical="center" wrapText="1"/>
    </xf>
    <xf numFmtId="0" fontId="23" fillId="0" borderId="0" xfId="0" applyFont="1" applyAlignment="1" applyProtection="1">
      <alignment wrapText="1"/>
    </xf>
    <xf numFmtId="0" fontId="19" fillId="0" borderId="0" xfId="0" applyFont="1" applyBorder="1" applyAlignment="1" applyProtection="1">
      <alignment horizontal="left" vertical="center" indent="1"/>
    </xf>
    <xf numFmtId="0" fontId="18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indent="1"/>
    </xf>
    <xf numFmtId="0" fontId="16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/>
    <xf numFmtId="0" fontId="0" fillId="0" borderId="0" xfId="0" applyAlignment="1" applyProtection="1"/>
    <xf numFmtId="0" fontId="24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0" fillId="3" borderId="1" xfId="0" applyFill="1" applyBorder="1" applyProtection="1"/>
    <xf numFmtId="0" fontId="0" fillId="2" borderId="0" xfId="0" applyFill="1" applyProtection="1">
      <protection locked="0"/>
    </xf>
    <xf numFmtId="0" fontId="15" fillId="3" borderId="1" xfId="0" applyFont="1" applyFill="1" applyBorder="1" applyAlignment="1" applyProtection="1">
      <alignment horizontal="left" vertical="center" indent="1"/>
    </xf>
    <xf numFmtId="0" fontId="14" fillId="4" borderId="0" xfId="1" applyFont="1" applyFill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0" fontId="0" fillId="2" borderId="0" xfId="0" applyFill="1" applyProtection="1"/>
    <xf numFmtId="0" fontId="11" fillId="0" borderId="0" xfId="1" applyAlignment="1" applyProtection="1">
      <alignment horizontal="left" vertical="center"/>
    </xf>
    <xf numFmtId="0" fontId="12" fillId="0" borderId="1" xfId="0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Alignment="1" applyProtection="1">
      <alignment horizontal="left" vertical="center" indent="1"/>
    </xf>
    <xf numFmtId="0" fontId="29" fillId="4" borderId="0" xfId="1" applyFont="1" applyFill="1" applyBorder="1" applyAlignment="1" applyProtection="1">
      <alignment horizontal="left" vertical="center" indent="1"/>
    </xf>
    <xf numFmtId="0" fontId="29" fillId="4" borderId="0" xfId="0" applyFont="1" applyFill="1" applyBorder="1" applyAlignment="1" applyProtection="1">
      <alignment horizontal="left" vertical="center" indent="1"/>
    </xf>
    <xf numFmtId="0" fontId="7" fillId="4" borderId="0" xfId="0" applyFont="1" applyFill="1" applyBorder="1" applyAlignment="1" applyProtection="1">
      <alignment horizontal="left" vertical="center" indent="1"/>
    </xf>
    <xf numFmtId="0" fontId="29" fillId="0" borderId="0" xfId="1" applyFont="1" applyFill="1" applyBorder="1" applyAlignment="1" applyProtection="1">
      <alignment horizontal="left" vertical="center" indent="1"/>
    </xf>
    <xf numFmtId="0" fontId="29" fillId="0" borderId="0" xfId="0" applyFont="1" applyFill="1" applyBorder="1" applyAlignment="1" applyProtection="1">
      <alignment horizontal="left" vertical="center" indent="1"/>
    </xf>
    <xf numFmtId="0" fontId="7" fillId="0" borderId="0" xfId="0" applyFont="1" applyFill="1" applyBorder="1" applyAlignment="1" applyProtection="1">
      <alignment horizontal="left" vertical="center" indent="1"/>
    </xf>
    <xf numFmtId="0" fontId="28" fillId="5" borderId="5" xfId="0" applyFont="1" applyFill="1" applyBorder="1" applyAlignment="1" applyProtection="1">
      <alignment horizontal="left" vertical="center" indent="1"/>
    </xf>
    <xf numFmtId="164" fontId="29" fillId="7" borderId="1" xfId="0" applyNumberFormat="1" applyFont="1" applyFill="1" applyBorder="1" applyAlignment="1" applyProtection="1">
      <alignment horizontal="left" vertical="center" indent="1"/>
    </xf>
    <xf numFmtId="165" fontId="29" fillId="8" borderId="1" xfId="0" applyNumberFormat="1" applyFont="1" applyFill="1" applyBorder="1" applyAlignment="1" applyProtection="1">
      <alignment horizontal="left" vertical="center" indent="1"/>
    </xf>
    <xf numFmtId="3" fontId="29" fillId="6" borderId="1" xfId="0" applyNumberFormat="1" applyFont="1" applyFill="1" applyBorder="1" applyAlignment="1" applyProtection="1">
      <alignment horizontal="left" vertical="center" indent="1"/>
    </xf>
    <xf numFmtId="0" fontId="30" fillId="5" borderId="5" xfId="0" applyFont="1" applyFill="1" applyBorder="1" applyAlignment="1" applyProtection="1">
      <alignment horizontal="left" vertical="center" indent="1"/>
    </xf>
    <xf numFmtId="0" fontId="28" fillId="5" borderId="9" xfId="0" applyFont="1" applyFill="1" applyBorder="1" applyAlignment="1" applyProtection="1">
      <alignment horizontal="left" vertical="center" indent="1"/>
    </xf>
    <xf numFmtId="0" fontId="28" fillId="3" borderId="8" xfId="0" applyFont="1" applyFill="1" applyBorder="1" applyAlignment="1" applyProtection="1">
      <alignment horizontal="left" vertical="center" indent="1"/>
    </xf>
    <xf numFmtId="0" fontId="6" fillId="3" borderId="8" xfId="0" applyFont="1" applyFill="1" applyBorder="1" applyAlignment="1" applyProtection="1">
      <alignment horizontal="left" vertical="center" indent="1"/>
    </xf>
    <xf numFmtId="9" fontId="7" fillId="3" borderId="1" xfId="0" applyNumberFormat="1" applyFont="1" applyFill="1" applyBorder="1" applyAlignment="1" applyProtection="1">
      <alignment horizontal="left" vertical="center" indent="1"/>
    </xf>
    <xf numFmtId="0" fontId="28" fillId="5" borderId="8" xfId="0" applyFont="1" applyFill="1" applyBorder="1" applyAlignment="1" applyProtection="1">
      <alignment horizontal="left" vertical="center" indent="1"/>
    </xf>
    <xf numFmtId="0" fontId="6" fillId="5" borderId="8" xfId="0" applyFont="1" applyFill="1" applyBorder="1" applyAlignment="1" applyProtection="1">
      <alignment horizontal="left" vertical="center" indent="1"/>
    </xf>
    <xf numFmtId="9" fontId="7" fillId="3" borderId="1" xfId="3" applyFont="1" applyFill="1" applyBorder="1" applyAlignment="1" applyProtection="1">
      <alignment horizontal="right" vertical="center" indent="1"/>
    </xf>
    <xf numFmtId="0" fontId="7" fillId="3" borderId="1" xfId="0" applyFont="1" applyFill="1" applyBorder="1" applyAlignment="1" applyProtection="1">
      <alignment horizontal="right" vertical="center" indent="1"/>
    </xf>
    <xf numFmtId="0" fontId="4" fillId="5" borderId="6" xfId="0" applyFont="1" applyFill="1" applyBorder="1" applyAlignment="1" applyProtection="1">
      <alignment horizontal="left" vertical="center" indent="1"/>
    </xf>
    <xf numFmtId="0" fontId="33" fillId="3" borderId="1" xfId="0" applyFont="1" applyFill="1" applyBorder="1" applyAlignment="1" applyProtection="1">
      <alignment horizontal="center" vertical="center"/>
    </xf>
    <xf numFmtId="0" fontId="34" fillId="5" borderId="6" xfId="0" applyFont="1" applyFill="1" applyBorder="1" applyAlignment="1" applyProtection="1">
      <alignment horizontal="left" vertical="center" indent="1"/>
    </xf>
    <xf numFmtId="0" fontId="4" fillId="3" borderId="8" xfId="0" applyFont="1" applyFill="1" applyBorder="1" applyAlignment="1" applyProtection="1">
      <alignment horizontal="left" vertical="center" indent="1"/>
    </xf>
    <xf numFmtId="0" fontId="33" fillId="3" borderId="4" xfId="0" applyFont="1" applyFill="1" applyBorder="1" applyAlignment="1" applyProtection="1">
      <alignment horizontal="left" vertical="center" indent="1"/>
    </xf>
    <xf numFmtId="0" fontId="33" fillId="3" borderId="1" xfId="0" applyFont="1" applyFill="1" applyBorder="1" applyAlignment="1" applyProtection="1">
      <alignment horizontal="left" vertical="center" indent="1"/>
    </xf>
    <xf numFmtId="9" fontId="33" fillId="3" borderId="4" xfId="3" applyFont="1" applyFill="1" applyBorder="1" applyAlignment="1" applyProtection="1">
      <alignment horizontal="left" vertical="center" indent="1"/>
    </xf>
    <xf numFmtId="9" fontId="33" fillId="3" borderId="1" xfId="3" applyFont="1" applyFill="1" applyBorder="1" applyAlignment="1" applyProtection="1">
      <alignment horizontal="left" vertical="center" indent="1"/>
    </xf>
    <xf numFmtId="9" fontId="33" fillId="3" borderId="1" xfId="0" applyNumberFormat="1" applyFont="1" applyFill="1" applyBorder="1" applyAlignment="1" applyProtection="1">
      <alignment horizontal="left" vertical="center" indent="1"/>
    </xf>
    <xf numFmtId="0" fontId="36" fillId="5" borderId="9" xfId="0" applyFont="1" applyFill="1" applyBorder="1" applyAlignment="1" applyProtection="1">
      <alignment horizontal="left" vertical="center" indent="1"/>
    </xf>
    <xf numFmtId="0" fontId="36" fillId="5" borderId="5" xfId="0" applyFont="1" applyFill="1" applyBorder="1" applyAlignment="1" applyProtection="1">
      <alignment horizontal="left" vertical="center" indent="1"/>
    </xf>
    <xf numFmtId="0" fontId="33" fillId="3" borderId="4" xfId="0" applyFont="1" applyFill="1" applyBorder="1" applyAlignment="1" applyProtection="1">
      <alignment horizontal="center" vertical="center"/>
    </xf>
    <xf numFmtId="9" fontId="33" fillId="3" borderId="4" xfId="3" applyFont="1" applyFill="1" applyBorder="1" applyAlignment="1" applyProtection="1">
      <alignment horizontal="center" vertical="center"/>
    </xf>
    <xf numFmtId="9" fontId="33" fillId="3" borderId="1" xfId="3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</xf>
    <xf numFmtId="0" fontId="36" fillId="5" borderId="9" xfId="0" applyFont="1" applyFill="1" applyBorder="1" applyAlignment="1" applyProtection="1">
      <alignment horizontal="center" vertical="center"/>
    </xf>
    <xf numFmtId="0" fontId="36" fillId="5" borderId="5" xfId="0" applyFont="1" applyFill="1" applyBorder="1" applyAlignment="1" applyProtection="1">
      <alignment horizontal="center" vertical="center"/>
    </xf>
    <xf numFmtId="0" fontId="35" fillId="9" borderId="1" xfId="0" applyFont="1" applyFill="1" applyBorder="1" applyAlignment="1" applyProtection="1">
      <alignment horizontal="center" vertical="center"/>
    </xf>
    <xf numFmtId="9" fontId="35" fillId="9" borderId="1" xfId="0" applyNumberFormat="1" applyFont="1" applyFill="1" applyBorder="1" applyAlignment="1" applyProtection="1">
      <alignment horizontal="center" vertical="center"/>
    </xf>
    <xf numFmtId="0" fontId="37" fillId="9" borderId="5" xfId="0" applyFont="1" applyFill="1" applyBorder="1" applyAlignment="1" applyProtection="1">
      <alignment horizontal="left" vertical="center" indent="1"/>
    </xf>
    <xf numFmtId="0" fontId="31" fillId="0" borderId="0" xfId="0" applyFont="1" applyFill="1" applyBorder="1" applyAlignment="1" applyProtection="1">
      <alignment horizontal="left" vertical="center" indent="1"/>
    </xf>
    <xf numFmtId="0" fontId="37" fillId="9" borderId="5" xfId="0" applyFont="1" applyFill="1" applyBorder="1" applyAlignment="1" applyProtection="1">
      <alignment horizontal="center" vertical="center"/>
    </xf>
    <xf numFmtId="0" fontId="29" fillId="2" borderId="0" xfId="0" applyFont="1" applyFill="1" applyAlignment="1" applyProtection="1">
      <alignment horizontal="left" vertical="center" indent="1"/>
    </xf>
    <xf numFmtId="0" fontId="18" fillId="2" borderId="0" xfId="0" applyFont="1" applyFill="1" applyAlignment="1" applyProtection="1">
      <alignment horizontal="left" vertical="center" indent="1"/>
    </xf>
    <xf numFmtId="0" fontId="18" fillId="4" borderId="0" xfId="1" applyFont="1" applyFill="1" applyBorder="1" applyAlignment="1" applyProtection="1">
      <alignment horizontal="left" vertical="center" indent="1"/>
    </xf>
    <xf numFmtId="0" fontId="18" fillId="4" borderId="0" xfId="0" applyFont="1" applyFill="1" applyBorder="1" applyAlignment="1" applyProtection="1">
      <alignment horizontal="left" vertical="center" indent="1"/>
    </xf>
    <xf numFmtId="0" fontId="18" fillId="0" borderId="0" xfId="1" applyFont="1" applyFill="1" applyBorder="1" applyAlignment="1" applyProtection="1">
      <alignment horizontal="left" vertical="center" indent="1"/>
    </xf>
    <xf numFmtId="0" fontId="18" fillId="0" borderId="0" xfId="0" applyFont="1" applyFill="1" applyBorder="1" applyAlignment="1" applyProtection="1">
      <alignment horizontal="left" vertical="center" indent="1"/>
    </xf>
    <xf numFmtId="0" fontId="30" fillId="5" borderId="8" xfId="0" applyFont="1" applyFill="1" applyBorder="1" applyAlignment="1" applyProtection="1">
      <alignment horizontal="left" vertical="center" wrapText="1" indent="1"/>
    </xf>
    <xf numFmtId="0" fontId="30" fillId="0" borderId="0" xfId="0" applyFont="1" applyFill="1" applyBorder="1" applyAlignment="1" applyProtection="1">
      <alignment horizontal="left" vertical="center" indent="1"/>
    </xf>
    <xf numFmtId="0" fontId="39" fillId="0" borderId="0" xfId="0" applyFont="1" applyFill="1" applyBorder="1" applyAlignment="1" applyProtection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10" fontId="41" fillId="0" borderId="12" xfId="3" applyNumberFormat="1" applyFont="1" applyFill="1" applyBorder="1" applyAlignment="1" applyProtection="1">
      <alignment horizontal="center" vertical="center"/>
    </xf>
    <xf numFmtId="10" fontId="40" fillId="7" borderId="1" xfId="3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40" fillId="6" borderId="1" xfId="3" applyNumberFormat="1" applyFont="1" applyFill="1" applyBorder="1" applyAlignment="1">
      <alignment horizontal="center" vertical="center"/>
    </xf>
    <xf numFmtId="2" fontId="0" fillId="0" borderId="0" xfId="0" applyNumberFormat="1"/>
    <xf numFmtId="0" fontId="15" fillId="0" borderId="0" xfId="0" applyFont="1" applyFill="1" applyBorder="1" applyProtection="1"/>
    <xf numFmtId="0" fontId="7" fillId="0" borderId="1" xfId="0" applyFont="1" applyFill="1" applyBorder="1" applyAlignment="1" applyProtection="1">
      <alignment horizontal="left" vertical="center" indent="1"/>
      <protection locked="0"/>
    </xf>
    <xf numFmtId="0" fontId="6" fillId="0" borderId="1" xfId="0" applyFont="1" applyFill="1" applyBorder="1" applyAlignment="1" applyProtection="1">
      <alignment horizontal="left" vertical="center" indent="1"/>
      <protection locked="0"/>
    </xf>
    <xf numFmtId="9" fontId="7" fillId="0" borderId="1" xfId="0" applyNumberFormat="1" applyFont="1" applyFill="1" applyBorder="1" applyAlignment="1" applyProtection="1">
      <alignment horizontal="left" vertical="center" indent="1"/>
      <protection locked="0"/>
    </xf>
    <xf numFmtId="0" fontId="33" fillId="0" borderId="1" xfId="0" applyFont="1" applyFill="1" applyBorder="1" applyAlignment="1" applyProtection="1">
      <alignment horizontal="center" vertical="center"/>
      <protection locked="0"/>
    </xf>
    <xf numFmtId="0" fontId="38" fillId="3" borderId="12" xfId="0" applyFont="1" applyFill="1" applyBorder="1" applyAlignment="1" applyProtection="1">
      <alignment horizontal="center" vertical="center"/>
    </xf>
    <xf numFmtId="10" fontId="38" fillId="3" borderId="12" xfId="3" applyNumberFormat="1" applyFont="1" applyFill="1" applyBorder="1" applyAlignment="1" applyProtection="1">
      <alignment horizontal="center" vertical="center"/>
    </xf>
    <xf numFmtId="0" fontId="38" fillId="3" borderId="11" xfId="0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left" vertical="center" indent="1"/>
      <protection locked="0"/>
    </xf>
    <xf numFmtId="0" fontId="6" fillId="0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Fill="1" applyBorder="1" applyAlignment="1" applyProtection="1">
      <alignment horizontal="left" vertical="center" indent="1"/>
      <protection locked="0"/>
    </xf>
    <xf numFmtId="0" fontId="43" fillId="5" borderId="8" xfId="0" applyFont="1" applyFill="1" applyBorder="1" applyAlignment="1" applyProtection="1">
      <alignment horizontal="left" vertical="center" indent="1"/>
    </xf>
    <xf numFmtId="0" fontId="2" fillId="3" borderId="1" xfId="0" applyFont="1" applyFill="1" applyBorder="1" applyAlignment="1" applyProtection="1">
      <alignment horizontal="right" vertical="center" indent="1"/>
    </xf>
    <xf numFmtId="0" fontId="18" fillId="0" borderId="13" xfId="0" applyFont="1" applyFill="1" applyBorder="1" applyAlignment="1" applyProtection="1">
      <alignment horizontal="left" vertical="center" indent="1"/>
    </xf>
    <xf numFmtId="1" fontId="44" fillId="3" borderId="1" xfId="0" applyNumberFormat="1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left" vertical="center" indent="1"/>
    </xf>
    <xf numFmtId="10" fontId="45" fillId="0" borderId="12" xfId="3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left" vertical="center" indent="3"/>
    </xf>
    <xf numFmtId="0" fontId="28" fillId="0" borderId="5" xfId="0" applyFont="1" applyFill="1" applyBorder="1" applyAlignment="1" applyProtection="1">
      <alignment horizontal="right" vertical="center"/>
    </xf>
    <xf numFmtId="0" fontId="35" fillId="9" borderId="4" xfId="0" applyFont="1" applyFill="1" applyBorder="1" applyAlignment="1" applyProtection="1">
      <alignment horizontal="left" vertical="center" indent="1"/>
    </xf>
    <xf numFmtId="0" fontId="35" fillId="9" borderId="1" xfId="0" applyFont="1" applyFill="1" applyBorder="1" applyAlignment="1" applyProtection="1">
      <alignment horizontal="left" vertical="center" indent="1"/>
    </xf>
    <xf numFmtId="0" fontId="29" fillId="9" borderId="1" xfId="0" applyFont="1" applyFill="1" applyBorder="1" applyAlignment="1" applyProtection="1">
      <alignment horizontal="left" vertical="center" indent="1"/>
    </xf>
    <xf numFmtId="0" fontId="29" fillId="6" borderId="1" xfId="0" applyFont="1" applyFill="1" applyBorder="1" applyAlignment="1" applyProtection="1">
      <alignment horizontal="left" vertical="center" indent="1"/>
    </xf>
    <xf numFmtId="0" fontId="29" fillId="10" borderId="1" xfId="0" applyFont="1" applyFill="1" applyBorder="1" applyAlignment="1" applyProtection="1">
      <alignment horizontal="left" vertical="center" indent="1"/>
    </xf>
    <xf numFmtId="0" fontId="29" fillId="7" borderId="1" xfId="0" applyFont="1" applyFill="1" applyBorder="1" applyAlignment="1" applyProtection="1">
      <alignment horizontal="left" vertical="center" indent="1"/>
    </xf>
    <xf numFmtId="0" fontId="2" fillId="5" borderId="6" xfId="0" applyFont="1" applyFill="1" applyBorder="1" applyAlignment="1" applyProtection="1">
      <alignment horizontal="left" vertical="center" indent="1"/>
    </xf>
    <xf numFmtId="0" fontId="0" fillId="2" borderId="0" xfId="0" applyFill="1" applyAlignment="1" applyProtection="1">
      <alignment wrapText="1"/>
    </xf>
    <xf numFmtId="0" fontId="0" fillId="11" borderId="0" xfId="0" applyFill="1"/>
    <xf numFmtId="0" fontId="0" fillId="11" borderId="0" xfId="0" applyFill="1" applyProtection="1"/>
    <xf numFmtId="0" fontId="46" fillId="11" borderId="0" xfId="0" applyFont="1" applyFill="1" applyAlignment="1" applyProtection="1">
      <alignment vertical="center"/>
    </xf>
    <xf numFmtId="0" fontId="47" fillId="11" borderId="0" xfId="0" applyFont="1" applyFill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indent="1"/>
    </xf>
    <xf numFmtId="0" fontId="7" fillId="3" borderId="1" xfId="0" applyFont="1" applyFill="1" applyBorder="1" applyAlignment="1" applyProtection="1">
      <alignment horizontal="left" vertical="center" indent="1"/>
    </xf>
    <xf numFmtId="0" fontId="5" fillId="3" borderId="1" xfId="0" applyFont="1" applyFill="1" applyBorder="1" applyAlignment="1" applyProtection="1">
      <alignment horizontal="left" vertical="center" indent="1"/>
    </xf>
    <xf numFmtId="0" fontId="3" fillId="3" borderId="1" xfId="0" applyFont="1" applyFill="1" applyBorder="1" applyAlignment="1" applyProtection="1">
      <alignment horizontal="left" vertical="center" indent="1"/>
    </xf>
    <xf numFmtId="0" fontId="2" fillId="3" borderId="0" xfId="0" applyFont="1" applyFill="1" applyBorder="1" applyAlignment="1" applyProtection="1">
      <alignment horizontal="left" vertical="center" indent="1"/>
    </xf>
    <xf numFmtId="0" fontId="6" fillId="3" borderId="1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left" vertical="center" wrapText="1" indent="1"/>
    </xf>
    <xf numFmtId="14" fontId="6" fillId="3" borderId="1" xfId="0" applyNumberFormat="1" applyFont="1" applyFill="1" applyBorder="1" applyAlignment="1" applyProtection="1">
      <alignment horizontal="left" vertical="center" indent="1"/>
    </xf>
    <xf numFmtId="0" fontId="6" fillId="3" borderId="1" xfId="0" applyFont="1" applyFill="1" applyBorder="1" applyAlignment="1" applyProtection="1">
      <alignment horizontal="left" vertical="center" indent="1"/>
    </xf>
    <xf numFmtId="0" fontId="42" fillId="0" borderId="14" xfId="1" applyFont="1" applyFill="1" applyBorder="1" applyAlignment="1" applyProtection="1">
      <alignment horizontal="left" vertical="center" wrapText="1" indent="1"/>
    </xf>
    <xf numFmtId="0" fontId="28" fillId="5" borderId="5" xfId="0" applyFont="1" applyFill="1" applyBorder="1" applyAlignment="1" applyProtection="1">
      <alignment horizontal="left" vertical="center" wrapText="1" indent="1"/>
    </xf>
    <xf numFmtId="0" fontId="28" fillId="5" borderId="7" xfId="0" applyFont="1" applyFill="1" applyBorder="1" applyAlignment="1" applyProtection="1">
      <alignment horizontal="left" vertical="center" wrapText="1" indent="1"/>
    </xf>
    <xf numFmtId="0" fontId="28" fillId="5" borderId="10" xfId="0" applyFont="1" applyFill="1" applyBorder="1" applyAlignment="1" applyProtection="1">
      <alignment horizontal="left" vertical="center" wrapText="1" indent="1"/>
    </xf>
    <xf numFmtId="0" fontId="28" fillId="5" borderId="8" xfId="0" applyFont="1" applyFill="1" applyBorder="1" applyAlignment="1" applyProtection="1">
      <alignment horizontal="left" vertical="center" wrapText="1" indent="1"/>
    </xf>
    <xf numFmtId="0" fontId="31" fillId="0" borderId="13" xfId="0" applyFont="1" applyBorder="1" applyAlignment="1">
      <alignment vertical="center"/>
    </xf>
    <xf numFmtId="0" fontId="44" fillId="3" borderId="2" xfId="0" applyNumberFormat="1" applyFont="1" applyFill="1" applyBorder="1" applyAlignment="1">
      <alignment horizontal="center" vertical="center"/>
    </xf>
    <xf numFmtId="0" fontId="44" fillId="3" borderId="4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0" xfId="0" applyFont="1" applyAlignment="1" applyProtection="1">
      <alignment horizontal="left" vertical="center" wrapText="1"/>
    </xf>
    <xf numFmtId="0" fontId="0" fillId="2" borderId="0" xfId="0" applyFill="1" applyProtection="1"/>
    <xf numFmtId="0" fontId="8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 indent="1"/>
    </xf>
    <xf numFmtId="0" fontId="8" fillId="0" borderId="3" xfId="0" applyFont="1" applyBorder="1" applyAlignment="1" applyProtection="1">
      <alignment horizontal="left" vertical="center" wrapText="1" indent="1"/>
    </xf>
    <xf numFmtId="0" fontId="8" fillId="0" borderId="4" xfId="0" applyFont="1" applyBorder="1" applyAlignment="1" applyProtection="1">
      <alignment horizontal="left" vertical="center" wrapText="1" indent="1"/>
    </xf>
    <xf numFmtId="0" fontId="9" fillId="0" borderId="0" xfId="0" applyFont="1" applyAlignment="1" applyProtection="1">
      <alignment horizontal="left" vertical="center" wrapText="1" indent="1"/>
    </xf>
    <xf numFmtId="0" fontId="17" fillId="0" borderId="0" xfId="0" applyFont="1" applyAlignment="1" applyProtection="1">
      <alignment horizontal="left" vertical="center" wrapText="1" indent="1"/>
    </xf>
  </cellXfs>
  <cellStyles count="5">
    <cellStyle name="Hipervínculo" xfId="1" builtinId="8"/>
    <cellStyle name="Hipervínculo visitado" xfId="2" builtinId="9" hidden="1"/>
    <cellStyle name="Normal" xfId="0" builtinId="0"/>
    <cellStyle name="Normal 2" xfId="4" xr:uid="{0AEEABB5-4329-4430-9153-AACEEBBB77EC}"/>
    <cellStyle name="Porcentaje" xfId="3" builtinId="5"/>
  </cellStyles>
  <dxfs count="184"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numFmt numFmtId="166" formatCode="&quot;R$&quot;#,##0"/>
    </dxf>
    <dxf>
      <numFmt numFmtId="14" formatCode="0.00%"/>
    </dxf>
    <dxf>
      <numFmt numFmtId="166" formatCode="&quot;R$&quot;#,##0"/>
    </dxf>
    <dxf>
      <numFmt numFmtId="14" formatCode="0.00%"/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numFmt numFmtId="13" formatCode="0%"/>
    </dxf>
    <dxf>
      <numFmt numFmtId="166" formatCode="&quot;R$&quot;#,##0"/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numFmt numFmtId="13" formatCode="0%"/>
    </dxf>
    <dxf>
      <numFmt numFmtId="166" formatCode="&quot;R$&quot;#,##0"/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rgb="FF6699CC"/>
        </patternFill>
      </fill>
    </dxf>
    <dxf>
      <font>
        <color theme="0"/>
      </font>
      <fill>
        <patternFill>
          <bgColor rgb="FFFF93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numFmt numFmtId="166" formatCode="&quot;R$&quot;#,##0"/>
    </dxf>
    <dxf>
      <numFmt numFmtId="14" formatCode="0.00%"/>
    </dxf>
    <dxf>
      <numFmt numFmtId="166" formatCode="&quot;R$&quot;#,##0"/>
    </dxf>
    <dxf>
      <numFmt numFmtId="14" formatCode="0.00%"/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numFmt numFmtId="166" formatCode="&quot;R$&quot;#,##0"/>
    </dxf>
    <dxf>
      <numFmt numFmtId="14" formatCode="0.00%"/>
    </dxf>
    <dxf>
      <numFmt numFmtId="166" formatCode="&quot;R$&quot;#,##0"/>
    </dxf>
    <dxf>
      <numFmt numFmtId="14" formatCode="0.00%"/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numFmt numFmtId="166" formatCode="&quot;R$&quot;#,##0"/>
    </dxf>
    <dxf>
      <numFmt numFmtId="14" formatCode="0.00%"/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F0462E"/>
      <color rgb="FF55B03E"/>
      <color rgb="FF6699CC"/>
      <color rgb="FFFF9300"/>
      <color rgb="FFF2B800"/>
      <color rgb="FF0562C1"/>
      <color rgb="FFE71919"/>
      <color rgb="FF566DCE"/>
      <color rgb="FF9ED890"/>
      <color rgb="FFF58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'Rel2'!$C$8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'Rel2'!$D$7:$O$7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'Rel2'!$D$8:$O$8</c:f>
              <c:numCache>
                <c:formatCode>General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0-43EB-89A6-D8C5EB818B50}"/>
            </c:ext>
          </c:extLst>
        </c:ser>
        <c:ser>
          <c:idx val="1"/>
          <c:order val="1"/>
          <c:tx>
            <c:strRef>
              <c:f>'Rel2'!$C$9</c:f>
              <c:strCache>
                <c:ptCount val="1"/>
                <c:pt idx="0">
                  <c:v>Los resultados actuales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'Rel2'!$D$7:$O$7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'Rel2'!$D$9:$O$9</c:f>
              <c:numCache>
                <c:formatCode>General</c:formatCode>
                <c:ptCount val="12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70</c:v>
                </c:pt>
                <c:pt idx="8">
                  <c:v>70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90-43EB-89A6-D8C5EB818B50}"/>
            </c:ext>
          </c:extLst>
        </c:ser>
        <c:ser>
          <c:idx val="2"/>
          <c:order val="2"/>
          <c:tx>
            <c:strRef>
              <c:f>'Rel2'!$C$11</c:f>
              <c:strCache>
                <c:ptCount val="1"/>
                <c:pt idx="0">
                  <c:v>año anterior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'Rel2'!$D$7:$O$7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'Rel2'!$D$11:$O$11</c:f>
              <c:numCache>
                <c:formatCode>General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90-43EB-89A6-D8C5EB818B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42722047"/>
        <c:axId val="874455599"/>
      </c:barChart>
      <c:catAx>
        <c:axId val="34272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4455599"/>
        <c:crosses val="autoZero"/>
        <c:auto val="1"/>
        <c:lblAlgn val="ctr"/>
        <c:lblOffset val="100"/>
        <c:noMultiLvlLbl val="0"/>
      </c:catAx>
      <c:valAx>
        <c:axId val="87445559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42722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[1]Planilha1!$O$3:$Z$3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aux!$E$6:$E$17</c:f>
              <c:numCache>
                <c:formatCode>General</c:formatCode>
                <c:ptCount val="12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70</c:v>
                </c:pt>
                <c:pt idx="8">
                  <c:v>70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7-47CF-A1FA-4032C3B47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F9-4FF6-9320-005376981D44}"/>
              </c:ext>
            </c:extLst>
          </c:dPt>
          <c:dPt>
            <c:idx val="1"/>
            <c:invertIfNegative val="0"/>
            <c:bubble3D val="0"/>
            <c:spPr>
              <a:solidFill>
                <a:srgbClr val="55B0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F9-4FF6-9320-005376981D44}"/>
              </c:ext>
            </c:extLst>
          </c:dPt>
          <c:dPt>
            <c:idx val="2"/>
            <c:invertIfNegative val="0"/>
            <c:bubble3D val="0"/>
            <c:spPr>
              <a:solidFill>
                <a:srgbClr val="6664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F9-4FF6-9320-005376981D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[1]Planilha1!$O$6:$O$8</c:f>
              <c:strCache>
                <c:ptCount val="3"/>
                <c:pt idx="0">
                  <c:v>Meta</c:v>
                </c:pt>
                <c:pt idx="1">
                  <c:v>Resultado</c:v>
                </c:pt>
                <c:pt idx="2">
                  <c:v>Ano Anterior</c:v>
                </c:pt>
              </c:strCache>
            </c:strRef>
          </c:cat>
          <c:val>
            <c:numRef>
              <c:f>aux!$F$3:$F$5</c:f>
              <c:numCache>
                <c:formatCode>0.00</c:formatCode>
                <c:ptCount val="3"/>
                <c:pt idx="0">
                  <c:v>87150</c:v>
                </c:pt>
                <c:pt idx="1">
                  <c:v>87150</c:v>
                </c:pt>
                <c:pt idx="2">
                  <c:v>87150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F9-4FF6-9320-005376981D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[1]Planilha1!$O$3:$Z$3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aux!$F$6:$F$17</c:f>
              <c:numCache>
                <c:formatCode>General</c:formatCode>
                <c:ptCount val="12"/>
                <c:pt idx="0">
                  <c:v>6000</c:v>
                </c:pt>
                <c:pt idx="1">
                  <c:v>6600</c:v>
                </c:pt>
                <c:pt idx="2">
                  <c:v>7050</c:v>
                </c:pt>
                <c:pt idx="3">
                  <c:v>7500</c:v>
                </c:pt>
                <c:pt idx="4">
                  <c:v>7500</c:v>
                </c:pt>
                <c:pt idx="5">
                  <c:v>7500</c:v>
                </c:pt>
                <c:pt idx="6">
                  <c:v>7500</c:v>
                </c:pt>
                <c:pt idx="7">
                  <c:v>7500</c:v>
                </c:pt>
                <c:pt idx="8">
                  <c:v>7500</c:v>
                </c:pt>
                <c:pt idx="9">
                  <c:v>7500</c:v>
                </c:pt>
                <c:pt idx="10">
                  <c:v>7500</c:v>
                </c:pt>
                <c:pt idx="11">
                  <c:v>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7-4BA8-AB6B-C9D04EA50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'Rel3'!$C$7</c:f>
              <c:strCache>
                <c:ptCount val="1"/>
                <c:pt idx="0">
                  <c:v>No Iniciado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'Rel3'!$D$5:$O$5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'Rel3'!$D$7:$O$7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6F-456B-9427-4998709F56F2}"/>
            </c:ext>
          </c:extLst>
        </c:ser>
        <c:ser>
          <c:idx val="0"/>
          <c:order val="1"/>
          <c:tx>
            <c:strRef>
              <c:f>'Rel3'!$C$8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'Rel3'!$D$5:$O$5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'Rel3'!$D$8:$O$8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F-456B-9427-4998709F56F2}"/>
            </c:ext>
          </c:extLst>
        </c:ser>
        <c:ser>
          <c:idx val="2"/>
          <c:order val="2"/>
          <c:tx>
            <c:strRef>
              <c:f>'Rel3'!$C$10</c:f>
              <c:strCache>
                <c:ptCount val="1"/>
                <c:pt idx="0">
                  <c:v>Concluido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'Rel3'!$D$5:$O$5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'Rel3'!$D$10:$O$10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6F-456B-9427-4998709F56F2}"/>
            </c:ext>
          </c:extLst>
        </c:ser>
        <c:ser>
          <c:idx val="3"/>
          <c:order val="3"/>
          <c:tx>
            <c:strRef>
              <c:f>'Rel3'!$C$9</c:f>
              <c:strCache>
                <c:ptCount val="1"/>
                <c:pt idx="0">
                  <c:v>Retrasado</c:v>
                </c:pt>
              </c:strCache>
            </c:strRef>
          </c:tx>
          <c:spPr>
            <a:solidFill>
              <a:srgbClr val="F046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'Rel3'!$D$9:$O$9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6F-456B-9427-4998709F56F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42722047"/>
        <c:axId val="874455599"/>
      </c:barChart>
      <c:catAx>
        <c:axId val="34272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4455599"/>
        <c:crosses val="autoZero"/>
        <c:auto val="1"/>
        <c:lblAlgn val="ctr"/>
        <c:lblOffset val="100"/>
        <c:noMultiLvlLbl val="0"/>
      </c:catAx>
      <c:valAx>
        <c:axId val="87445559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42722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aux!$A$21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aux!$B$20:$M$20</c:f>
              <c:strCache>
                <c:ptCount val="12"/>
                <c:pt idx="0">
                  <c:v>jan</c:v>
                </c:pt>
                <c:pt idx="1">
                  <c:v>febrero</c:v>
                </c:pt>
                <c:pt idx="2">
                  <c:v>mar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hace</c:v>
                </c:pt>
                <c:pt idx="8">
                  <c:v>conjunto</c:v>
                </c:pt>
                <c:pt idx="9">
                  <c:v>fuera</c:v>
                </c:pt>
                <c:pt idx="10">
                  <c:v>noviembre</c:v>
                </c:pt>
                <c:pt idx="11">
                  <c:v>diez</c:v>
                </c:pt>
              </c:strCache>
            </c:strRef>
          </c:cat>
          <c:val>
            <c:numRef>
              <c:f>aux!$B$21:$M$21</c:f>
              <c:numCache>
                <c:formatCode>General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7-4169-A44D-9DF558B0910B}"/>
            </c:ext>
          </c:extLst>
        </c:ser>
        <c:ser>
          <c:idx val="1"/>
          <c:order val="1"/>
          <c:tx>
            <c:strRef>
              <c:f>aux!$A$22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aux!$B$20:$M$20</c:f>
              <c:strCache>
                <c:ptCount val="12"/>
                <c:pt idx="0">
                  <c:v>jan</c:v>
                </c:pt>
                <c:pt idx="1">
                  <c:v>febrero</c:v>
                </c:pt>
                <c:pt idx="2">
                  <c:v>mar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hace</c:v>
                </c:pt>
                <c:pt idx="8">
                  <c:v>conjunto</c:v>
                </c:pt>
                <c:pt idx="9">
                  <c:v>fuera</c:v>
                </c:pt>
                <c:pt idx="10">
                  <c:v>noviembre</c:v>
                </c:pt>
                <c:pt idx="11">
                  <c:v>diez</c:v>
                </c:pt>
              </c:strCache>
            </c:strRef>
          </c:cat>
          <c:val>
            <c:numRef>
              <c:f>aux!$B$22:$M$22</c:f>
              <c:numCache>
                <c:formatCode>General</c:formatCode>
                <c:ptCount val="12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70</c:v>
                </c:pt>
                <c:pt idx="8">
                  <c:v>70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C7-4169-A44D-9DF558B091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552727872"/>
        <c:axId val="2049349792"/>
      </c:barChart>
      <c:catAx>
        <c:axId val="55272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9349792"/>
        <c:crosses val="autoZero"/>
        <c:auto val="1"/>
        <c:lblAlgn val="ctr"/>
        <c:lblOffset val="100"/>
        <c:noMultiLvlLbl val="0"/>
      </c:catAx>
      <c:valAx>
        <c:axId val="2049349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72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aux!$A$25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aux!$B$24:$M$24</c:f>
              <c:strCache>
                <c:ptCount val="12"/>
                <c:pt idx="0">
                  <c:v>jan</c:v>
                </c:pt>
                <c:pt idx="1">
                  <c:v>febrero</c:v>
                </c:pt>
                <c:pt idx="2">
                  <c:v>mar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hace</c:v>
                </c:pt>
                <c:pt idx="8">
                  <c:v>conjunto</c:v>
                </c:pt>
                <c:pt idx="9">
                  <c:v>fuera</c:v>
                </c:pt>
                <c:pt idx="10">
                  <c:v>noviembre</c:v>
                </c:pt>
                <c:pt idx="11">
                  <c:v>diez</c:v>
                </c:pt>
              </c:strCache>
            </c:strRef>
          </c:cat>
          <c:val>
            <c:numRef>
              <c:f>aux!$B$25:$M$25</c:f>
              <c:numCache>
                <c:formatCode>General</c:formatCode>
                <c:ptCount val="12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70</c:v>
                </c:pt>
                <c:pt idx="8">
                  <c:v>70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0-4012-93A1-8CC6F9F97EDC}"/>
            </c:ext>
          </c:extLst>
        </c:ser>
        <c:ser>
          <c:idx val="1"/>
          <c:order val="1"/>
          <c:tx>
            <c:strRef>
              <c:f>aux!$A$26</c:f>
              <c:strCache>
                <c:ptCount val="1"/>
                <c:pt idx="0">
                  <c:v>año anterior</c:v>
                </c:pt>
              </c:strCache>
            </c:strRef>
          </c:tx>
          <c:spPr>
            <a:solidFill>
              <a:srgbClr val="F2B8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aux!$B$24:$M$24</c:f>
              <c:strCache>
                <c:ptCount val="12"/>
                <c:pt idx="0">
                  <c:v>jan</c:v>
                </c:pt>
                <c:pt idx="1">
                  <c:v>febrero</c:v>
                </c:pt>
                <c:pt idx="2">
                  <c:v>mar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hace</c:v>
                </c:pt>
                <c:pt idx="8">
                  <c:v>conjunto</c:v>
                </c:pt>
                <c:pt idx="9">
                  <c:v>fuera</c:v>
                </c:pt>
                <c:pt idx="10">
                  <c:v>noviembre</c:v>
                </c:pt>
                <c:pt idx="11">
                  <c:v>diez</c:v>
                </c:pt>
              </c:strCache>
            </c:strRef>
          </c:cat>
          <c:val>
            <c:numRef>
              <c:f>aux!$B$26:$M$26</c:f>
              <c:numCache>
                <c:formatCode>General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0-4012-93A1-8CC6F9F97E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552727872"/>
        <c:axId val="2049349792"/>
      </c:barChart>
      <c:catAx>
        <c:axId val="55272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9349792"/>
        <c:crosses val="autoZero"/>
        <c:auto val="1"/>
        <c:lblAlgn val="ctr"/>
        <c:lblOffset val="100"/>
        <c:noMultiLvlLbl val="0"/>
      </c:catAx>
      <c:valAx>
        <c:axId val="2049349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72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75-4307-B876-DEC102D67F0C}"/>
              </c:ext>
            </c:extLst>
          </c:dPt>
          <c:dPt>
            <c:idx val="1"/>
            <c:invertIfNegative val="0"/>
            <c:bubble3D val="0"/>
            <c:spPr>
              <a:solidFill>
                <a:srgbClr val="55B0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75-4307-B876-DEC102D67F0C}"/>
              </c:ext>
            </c:extLst>
          </c:dPt>
          <c:dPt>
            <c:idx val="2"/>
            <c:invertIfNegative val="0"/>
            <c:bubble3D val="0"/>
            <c:spPr>
              <a:solidFill>
                <a:srgbClr val="6664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75-4307-B876-DEC102D67F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[1]Planilha1!$O$6:$O$8</c:f>
              <c:strCache>
                <c:ptCount val="3"/>
                <c:pt idx="0">
                  <c:v>Meta</c:v>
                </c:pt>
                <c:pt idx="1">
                  <c:v>Resultado</c:v>
                </c:pt>
                <c:pt idx="2">
                  <c:v>Ano Anterior</c:v>
                </c:pt>
              </c:strCache>
            </c:strRef>
          </c:cat>
          <c:val>
            <c:numRef>
              <c:f>aux!$C$3:$C$5</c:f>
              <c:numCache>
                <c:formatCode>0.00</c:formatCode>
                <c:ptCount val="3"/>
                <c:pt idx="0">
                  <c:v>290500</c:v>
                </c:pt>
                <c:pt idx="1">
                  <c:v>282500</c:v>
                </c:pt>
                <c:pt idx="2">
                  <c:v>290500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75-4307-B876-DEC102D67F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[1]Planilha1!$O$3:$Z$3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aux!$C$6:$C$17</c:f>
              <c:numCache>
                <c:formatCode>General</c:formatCode>
                <c:ptCount val="12"/>
                <c:pt idx="0">
                  <c:v>12000</c:v>
                </c:pt>
                <c:pt idx="1">
                  <c:v>22000</c:v>
                </c:pt>
                <c:pt idx="2">
                  <c:v>23500</c:v>
                </c:pt>
                <c:pt idx="3">
                  <c:v>25000</c:v>
                </c:pt>
                <c:pt idx="4">
                  <c:v>25000</c:v>
                </c:pt>
                <c:pt idx="5">
                  <c:v>25000</c:v>
                </c:pt>
                <c:pt idx="6">
                  <c:v>25000</c:v>
                </c:pt>
                <c:pt idx="7">
                  <c:v>25000</c:v>
                </c:pt>
                <c:pt idx="8">
                  <c:v>25000</c:v>
                </c:pt>
                <c:pt idx="9">
                  <c:v>25000</c:v>
                </c:pt>
                <c:pt idx="10">
                  <c:v>25000</c:v>
                </c:pt>
                <c:pt idx="1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C-4AE8-AC6C-13C1F2CB8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8A-4F2F-92EE-BE6FC52770CA}"/>
              </c:ext>
            </c:extLst>
          </c:dPt>
          <c:dPt>
            <c:idx val="1"/>
            <c:invertIfNegative val="0"/>
            <c:bubble3D val="0"/>
            <c:spPr>
              <a:solidFill>
                <a:srgbClr val="55B0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8A-4F2F-92EE-BE6FC52770CA}"/>
              </c:ext>
            </c:extLst>
          </c:dPt>
          <c:dPt>
            <c:idx val="2"/>
            <c:invertIfNegative val="0"/>
            <c:bubble3D val="0"/>
            <c:spPr>
              <a:solidFill>
                <a:srgbClr val="6664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8A-4F2F-92EE-BE6FC52770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[1]Planilha1!$O$6:$O$8</c:f>
              <c:strCache>
                <c:ptCount val="3"/>
                <c:pt idx="0">
                  <c:v>Meta</c:v>
                </c:pt>
                <c:pt idx="1">
                  <c:v>Resultado</c:v>
                </c:pt>
                <c:pt idx="2">
                  <c:v>Ano Anterior</c:v>
                </c:pt>
              </c:strCache>
            </c:strRef>
          </c:cat>
          <c:val>
            <c:numRef>
              <c:f>aux!$D$3:$D$5</c:f>
              <c:numCache>
                <c:formatCode>0.00</c:formatCode>
                <c:ptCount val="3"/>
                <c:pt idx="0">
                  <c:v>7.5399999999999991</c:v>
                </c:pt>
                <c:pt idx="1">
                  <c:v>7.5399999999999991</c:v>
                </c:pt>
                <c:pt idx="2">
                  <c:v>7.5399999999999991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8A-4F2F-92EE-BE6FC52770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[1]Planilha1!$O$3:$Z$3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aux!$D$6:$D$17</c:f>
              <c:numCache>
                <c:formatCode>General</c:formatCode>
                <c:ptCount val="12"/>
                <c:pt idx="0">
                  <c:v>0.3</c:v>
                </c:pt>
                <c:pt idx="1">
                  <c:v>0.35</c:v>
                </c:pt>
                <c:pt idx="2">
                  <c:v>0.45</c:v>
                </c:pt>
                <c:pt idx="3">
                  <c:v>0.5</c:v>
                </c:pt>
                <c:pt idx="4">
                  <c:v>0.6</c:v>
                </c:pt>
                <c:pt idx="5">
                  <c:v>0.65</c:v>
                </c:pt>
                <c:pt idx="6">
                  <c:v>0.7</c:v>
                </c:pt>
                <c:pt idx="7">
                  <c:v>0.72</c:v>
                </c:pt>
                <c:pt idx="8">
                  <c:v>0.75</c:v>
                </c:pt>
                <c:pt idx="9">
                  <c:v>0.8</c:v>
                </c:pt>
                <c:pt idx="10">
                  <c:v>0.85</c:v>
                </c:pt>
                <c:pt idx="11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7-4561-B2D8-447F4FA86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6-465C-A4AA-4D0CF5560029}"/>
              </c:ext>
            </c:extLst>
          </c:dPt>
          <c:dPt>
            <c:idx val="1"/>
            <c:invertIfNegative val="0"/>
            <c:bubble3D val="0"/>
            <c:spPr>
              <a:solidFill>
                <a:srgbClr val="55B0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E6-465C-A4AA-4D0CF5560029}"/>
              </c:ext>
            </c:extLst>
          </c:dPt>
          <c:dPt>
            <c:idx val="2"/>
            <c:invertIfNegative val="0"/>
            <c:bubble3D val="0"/>
            <c:spPr>
              <a:solidFill>
                <a:srgbClr val="6664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E6-465C-A4AA-4D0CF55600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[1]Planilha1!$O$6:$O$8</c:f>
              <c:strCache>
                <c:ptCount val="3"/>
                <c:pt idx="0">
                  <c:v>Meta</c:v>
                </c:pt>
                <c:pt idx="1">
                  <c:v>Resultado</c:v>
                </c:pt>
                <c:pt idx="2">
                  <c:v>Ano Anterior</c:v>
                </c:pt>
              </c:strCache>
            </c:strRef>
          </c:cat>
          <c:val>
            <c:numRef>
              <c:f>aux!$E$3:$E$5</c:f>
              <c:numCache>
                <c:formatCode>0.00</c:formatCode>
                <c:ptCount val="3"/>
                <c:pt idx="0">
                  <c:v>570</c:v>
                </c:pt>
                <c:pt idx="1">
                  <c:v>512</c:v>
                </c:pt>
                <c:pt idx="2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E6-465C-A4AA-4D0CF55600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16302416"/>
        <c:axId val="616305040"/>
      </c:barChart>
      <c:catAx>
        <c:axId val="6163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6305040"/>
        <c:crosses val="autoZero"/>
        <c:auto val="1"/>
        <c:lblAlgn val="ctr"/>
        <c:lblOffset val="100"/>
        <c:noMultiLvlLbl val="0"/>
      </c:catAx>
      <c:valAx>
        <c:axId val="6163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6163024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aux!$A$1" fmlaRange="Cad!$D$6:$D$29" noThreeD="1" sel="3" val="2"/>
</file>

<file path=xl/ctrlProps/ctrlProp2.xml><?xml version="1.0" encoding="utf-8"?>
<formControlPr xmlns="http://schemas.microsoft.com/office/spreadsheetml/2009/9/main" objectType="Drop" dropStyle="combo" dx="22" fmlaLink="aux!$A$2" fmlaRange="Cad!$D$6:$D$29" noThreeD="1" sel="3" val="0"/>
</file>

<file path=xl/ctrlProps/ctrlProp3.xml><?xml version="1.0" encoding="utf-8"?>
<formControlPr xmlns="http://schemas.microsoft.com/office/spreadsheetml/2009/9/main" objectType="Drop" dropStyle="combo" dx="22" fmlaLink="aux!$C$1" fmlaRange="Cad!$D$6:$D$29" noThreeD="1" sel="1" val="0"/>
</file>

<file path=xl/ctrlProps/ctrlProp4.xml><?xml version="1.0" encoding="utf-8"?>
<formControlPr xmlns="http://schemas.microsoft.com/office/spreadsheetml/2009/9/main" objectType="Drop" dropStyle="combo" dx="22" fmlaLink="aux!$D$1" fmlaRange="Cad!$D$6:$D$29" noThreeD="1" sel="2" val="0"/>
</file>

<file path=xl/ctrlProps/ctrlProp5.xml><?xml version="1.0" encoding="utf-8"?>
<formControlPr xmlns="http://schemas.microsoft.com/office/spreadsheetml/2009/9/main" objectType="Drop" dropStyle="combo" dx="22" fmlaLink="aux!$E$1" fmlaRange="Cad!$D$6:$D$29" noThreeD="1" sel="3" val="2"/>
</file>

<file path=xl/ctrlProps/ctrlProp6.xml><?xml version="1.0" encoding="utf-8"?>
<formControlPr xmlns="http://schemas.microsoft.com/office/spreadsheetml/2009/9/main" objectType="Drop" dropStyle="combo" dx="22" fmlaLink="aux!$F$1" fmlaRange="Cad!$D$6:$D$29" noThreeD="1" sel="4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onf!A1"/><Relationship Id="rId7" Type="http://schemas.openxmlformats.org/officeDocument/2006/relationships/hyperlink" Target="#Dash1!A1"/><Relationship Id="rId2" Type="http://schemas.openxmlformats.org/officeDocument/2006/relationships/hyperlink" Target="#Areas!A1"/><Relationship Id="rId1" Type="http://schemas.openxmlformats.org/officeDocument/2006/relationships/hyperlink" Target="#Cad!A1"/><Relationship Id="rId6" Type="http://schemas.openxmlformats.org/officeDocument/2006/relationships/hyperlink" Target="#'Rel1'!A1"/><Relationship Id="rId5" Type="http://schemas.openxmlformats.org/officeDocument/2006/relationships/hyperlink" Target="#Metas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'Rel2'!A1"/><Relationship Id="rId7" Type="http://schemas.openxmlformats.org/officeDocument/2006/relationships/hyperlink" Target="#Dash1!A1"/><Relationship Id="rId2" Type="http://schemas.openxmlformats.org/officeDocument/2006/relationships/hyperlink" Target="#'Rel1'!A1"/><Relationship Id="rId1" Type="http://schemas.openxmlformats.org/officeDocument/2006/relationships/chart" Target="../charts/chart2.xml"/><Relationship Id="rId6" Type="http://schemas.openxmlformats.org/officeDocument/2006/relationships/hyperlink" Target="#Metas!A1"/><Relationship Id="rId11" Type="http://schemas.openxmlformats.org/officeDocument/2006/relationships/hyperlink" Target="https://es.luz.vc/p/hoja-de-calculo-indicadores-y-metas-en-excel/" TargetMode="External"/><Relationship Id="rId5" Type="http://schemas.openxmlformats.org/officeDocument/2006/relationships/hyperlink" Target="#Cad!A1"/><Relationship Id="rId10" Type="http://schemas.openxmlformats.org/officeDocument/2006/relationships/hyperlink" Target="#'Rel3'!A1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Dash3!A1"/><Relationship Id="rId7" Type="http://schemas.openxmlformats.org/officeDocument/2006/relationships/hyperlink" Target="#'Rel1'!A1"/><Relationship Id="rId2" Type="http://schemas.openxmlformats.org/officeDocument/2006/relationships/hyperlink" Target="#Dash2!A1"/><Relationship Id="rId1" Type="http://schemas.openxmlformats.org/officeDocument/2006/relationships/hyperlink" Target="#Dash1!A1"/><Relationship Id="rId6" Type="http://schemas.openxmlformats.org/officeDocument/2006/relationships/hyperlink" Target="#Metas!A1"/><Relationship Id="rId5" Type="http://schemas.openxmlformats.org/officeDocument/2006/relationships/hyperlink" Target="#Cad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Metas!A1"/><Relationship Id="rId3" Type="http://schemas.openxmlformats.org/officeDocument/2006/relationships/hyperlink" Target="#Dash1!A1"/><Relationship Id="rId7" Type="http://schemas.openxmlformats.org/officeDocument/2006/relationships/hyperlink" Target="#Cad!A1"/><Relationship Id="rId12" Type="http://schemas.openxmlformats.org/officeDocument/2006/relationships/hyperlink" Target="https://es.luz.vc/p/hoja-de-calculo-indicadores-y-metas-en-excel/" TargetMode="Externa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1.png"/><Relationship Id="rId11" Type="http://schemas.openxmlformats.org/officeDocument/2006/relationships/hyperlink" Target="#PA!A1"/><Relationship Id="rId5" Type="http://schemas.openxmlformats.org/officeDocument/2006/relationships/hyperlink" Target="#Dash3!A1"/><Relationship Id="rId10" Type="http://schemas.openxmlformats.org/officeDocument/2006/relationships/hyperlink" Target="#INI!A1"/><Relationship Id="rId4" Type="http://schemas.openxmlformats.org/officeDocument/2006/relationships/hyperlink" Target="#Dash2!A1"/><Relationship Id="rId9" Type="http://schemas.openxmlformats.org/officeDocument/2006/relationships/hyperlink" Target="#'Rel1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hyperlink" Target="#Cad!A1"/><Relationship Id="rId18" Type="http://schemas.openxmlformats.org/officeDocument/2006/relationships/hyperlink" Target="https://es.luz.vc/p/hoja-de-calculo-indicadores-y-metas-en-excel/" TargetMode="Externa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image" Target="../media/image1.png"/><Relationship Id="rId17" Type="http://schemas.openxmlformats.org/officeDocument/2006/relationships/hyperlink" Target="#PA!A1"/><Relationship Id="rId2" Type="http://schemas.openxmlformats.org/officeDocument/2006/relationships/chart" Target="../charts/chart6.xml"/><Relationship Id="rId16" Type="http://schemas.openxmlformats.org/officeDocument/2006/relationships/hyperlink" Target="#INI!A1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hyperlink" Target="#Dash3!A1"/><Relationship Id="rId5" Type="http://schemas.openxmlformats.org/officeDocument/2006/relationships/chart" Target="../charts/chart9.xml"/><Relationship Id="rId15" Type="http://schemas.openxmlformats.org/officeDocument/2006/relationships/hyperlink" Target="#'Rel1'!A1"/><Relationship Id="rId10" Type="http://schemas.openxmlformats.org/officeDocument/2006/relationships/hyperlink" Target="#Dash2!A1"/><Relationship Id="rId4" Type="http://schemas.openxmlformats.org/officeDocument/2006/relationships/chart" Target="../charts/chart8.xml"/><Relationship Id="rId9" Type="http://schemas.openxmlformats.org/officeDocument/2006/relationships/hyperlink" Target="#Dash1!A1"/><Relationship Id="rId14" Type="http://schemas.openxmlformats.org/officeDocument/2006/relationships/hyperlink" Target="#Metas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Rel1'!A1"/><Relationship Id="rId3" Type="http://schemas.openxmlformats.org/officeDocument/2006/relationships/hyperlink" Target="#SUG!A1"/><Relationship Id="rId7" Type="http://schemas.openxmlformats.org/officeDocument/2006/relationships/hyperlink" Target="#Metas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Cad!A1"/><Relationship Id="rId11" Type="http://schemas.openxmlformats.org/officeDocument/2006/relationships/hyperlink" Target="https://es.luz.vc/p/hoja-de-calculo-indicadores-y-metas-en-excel/" TargetMode="External"/><Relationship Id="rId5" Type="http://schemas.openxmlformats.org/officeDocument/2006/relationships/image" Target="../media/image1.png"/><Relationship Id="rId10" Type="http://schemas.openxmlformats.org/officeDocument/2006/relationships/hyperlink" Target="#PA!A1"/><Relationship Id="rId4" Type="http://schemas.openxmlformats.org/officeDocument/2006/relationships/hyperlink" Target="#LUZ!A1"/><Relationship Id="rId9" Type="http://schemas.openxmlformats.org/officeDocument/2006/relationships/hyperlink" Target="#Dash1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Rel1'!A1"/><Relationship Id="rId3" Type="http://schemas.openxmlformats.org/officeDocument/2006/relationships/hyperlink" Target="#SUG!A1"/><Relationship Id="rId7" Type="http://schemas.openxmlformats.org/officeDocument/2006/relationships/hyperlink" Target="#Metas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Cad!A1"/><Relationship Id="rId11" Type="http://schemas.openxmlformats.org/officeDocument/2006/relationships/hyperlink" Target="https://es.luz.vc/p/hoja-de-calculo-indicadores-y-metas-en-excel/" TargetMode="External"/><Relationship Id="rId5" Type="http://schemas.openxmlformats.org/officeDocument/2006/relationships/image" Target="../media/image1.png"/><Relationship Id="rId10" Type="http://schemas.openxmlformats.org/officeDocument/2006/relationships/hyperlink" Target="#PA!A1"/><Relationship Id="rId4" Type="http://schemas.openxmlformats.org/officeDocument/2006/relationships/hyperlink" Target="#LUZ!A1"/><Relationship Id="rId9" Type="http://schemas.openxmlformats.org/officeDocument/2006/relationships/hyperlink" Target="#Dash1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https://luz.vc/planilhas-empresariais/planilha-de-estudo-de-viabilidade-economica?utm_source=produtos&amp;utm_medium=referral&amp;utm_campaign=sgim4" TargetMode="External"/><Relationship Id="rId13" Type="http://schemas.openxmlformats.org/officeDocument/2006/relationships/hyperlink" Target="#Cad!A1"/><Relationship Id="rId18" Type="http://schemas.openxmlformats.org/officeDocument/2006/relationships/hyperlink" Target="https://es.luz.vc/p/hoja-de-calculo-indicadores-y-metas-en-excel/" TargetMode="External"/><Relationship Id="rId3" Type="http://schemas.openxmlformats.org/officeDocument/2006/relationships/hyperlink" Target="#SUG!A1"/><Relationship Id="rId7" Type="http://schemas.openxmlformats.org/officeDocument/2006/relationships/hyperlink" Target="https://luz.vc/planilhas-avancadas/planilha-de-plano-de-negocios-excel?utm_source=produtos&amp;utm_medium=referral&amp;utm_campaign=sgim4" TargetMode="External"/><Relationship Id="rId12" Type="http://schemas.openxmlformats.org/officeDocument/2006/relationships/image" Target="../media/image1.png"/><Relationship Id="rId17" Type="http://schemas.openxmlformats.org/officeDocument/2006/relationships/hyperlink" Target="#PA!A1"/><Relationship Id="rId2" Type="http://schemas.openxmlformats.org/officeDocument/2006/relationships/hyperlink" Target="#DUV!A1"/><Relationship Id="rId16" Type="http://schemas.openxmlformats.org/officeDocument/2006/relationships/hyperlink" Target="#Dash1!A1"/><Relationship Id="rId1" Type="http://schemas.openxmlformats.org/officeDocument/2006/relationships/hyperlink" Target="#INI!A1"/><Relationship Id="rId6" Type="http://schemas.openxmlformats.org/officeDocument/2006/relationships/hyperlink" Target="https://cursos.luz.vc/?utm_source=referral&amp;utm_medium=produtos&amp;utm_campaign=sgim4" TargetMode="External"/><Relationship Id="rId11" Type="http://schemas.openxmlformats.org/officeDocument/2006/relationships/hyperlink" Target="https://luz.vc/planilhas-empresariais/planilha-de-planejamento-estrategico-excel?utm_source=produtos&amp;utm_medium=referral&amp;utm_campaign=sgim4" TargetMode="External"/><Relationship Id="rId5" Type="http://schemas.openxmlformats.org/officeDocument/2006/relationships/hyperlink" Target="https://luz.vc/pacotes-de-planilhas/pacote-com-todas-as-planilhas-da-luz/?utm_source=referral&amp;utm_medium=produtos&amp;utm_campaign=sgim4" TargetMode="External"/><Relationship Id="rId15" Type="http://schemas.openxmlformats.org/officeDocument/2006/relationships/hyperlink" Target="#'Rel1'!A1"/><Relationship Id="rId10" Type="http://schemas.openxmlformats.org/officeDocument/2006/relationships/hyperlink" Target="https://luz.vc/pacotes-de-planilhas/pacote-com-9-planilhas-de-financas-empresariais?utm_source=produtos&amp;utm_medium=referral&amp;utm_campaign=sgim4" TargetMode="External"/><Relationship Id="rId19" Type="http://schemas.openxmlformats.org/officeDocument/2006/relationships/image" Target="../media/image2.emf"/><Relationship Id="rId4" Type="http://schemas.openxmlformats.org/officeDocument/2006/relationships/hyperlink" Target="#LUZ!A1"/><Relationship Id="rId9" Type="http://schemas.openxmlformats.org/officeDocument/2006/relationships/hyperlink" Target="https://luz.vc/planilhas-empresariais/planilha-de-analise-swot?utm_source=produtos&amp;utm_medium=referral&amp;utm_campaign=sgim4" TargetMode="External"/><Relationship Id="rId14" Type="http://schemas.openxmlformats.org/officeDocument/2006/relationships/hyperlink" Target="#Metas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documentos.luz.vc/?utm_source=referral&amp;utm_medium=produtos&amp;utm_campaign=sgim4" TargetMode="External"/><Relationship Id="rId18" Type="http://schemas.openxmlformats.org/officeDocument/2006/relationships/hyperlink" Target="#'Rel1'!A1"/><Relationship Id="rId3" Type="http://schemas.openxmlformats.org/officeDocument/2006/relationships/hyperlink" Target="#SUG!A1"/><Relationship Id="rId21" Type="http://schemas.openxmlformats.org/officeDocument/2006/relationships/hyperlink" Target="https://es.luz.vc/p/hoja-de-calculo-indicadores-y-metas-en-excel/" TargetMode="External"/><Relationship Id="rId7" Type="http://schemas.openxmlformats.org/officeDocument/2006/relationships/hyperlink" Target="https://luz.vc/?utm_source=referral&amp;utm_medium=produtos&amp;utm_campaign=sgim4" TargetMode="External"/><Relationship Id="rId12" Type="http://schemas.openxmlformats.org/officeDocument/2006/relationships/image" Target="../media/image6.png"/><Relationship Id="rId17" Type="http://schemas.openxmlformats.org/officeDocument/2006/relationships/hyperlink" Target="#Metas!A1"/><Relationship Id="rId2" Type="http://schemas.openxmlformats.org/officeDocument/2006/relationships/hyperlink" Target="#DUV!A1"/><Relationship Id="rId16" Type="http://schemas.openxmlformats.org/officeDocument/2006/relationships/hyperlink" Target="#Cad!A1"/><Relationship Id="rId20" Type="http://schemas.openxmlformats.org/officeDocument/2006/relationships/hyperlink" Target="#PA!A1"/><Relationship Id="rId1" Type="http://schemas.openxmlformats.org/officeDocument/2006/relationships/hyperlink" Target="#INI!A1"/><Relationship Id="rId6" Type="http://schemas.openxmlformats.org/officeDocument/2006/relationships/image" Target="../media/image3.png"/><Relationship Id="rId11" Type="http://schemas.openxmlformats.org/officeDocument/2006/relationships/hyperlink" Target="https://blog.luz.vc/?utm_source=referral&amp;utm_medium=produtos&amp;utm_campaign=sgim4" TargetMode="External"/><Relationship Id="rId5" Type="http://schemas.openxmlformats.org/officeDocument/2006/relationships/hyperlink" Target="https://cursos.luz.vc/?utm_source=referral&amp;utm_medium=produtos&amp;utm_campaign=sgim4" TargetMode="External"/><Relationship Id="rId15" Type="http://schemas.openxmlformats.org/officeDocument/2006/relationships/image" Target="../media/image1.png"/><Relationship Id="rId10" Type="http://schemas.openxmlformats.org/officeDocument/2006/relationships/image" Target="../media/image5.png"/><Relationship Id="rId19" Type="http://schemas.openxmlformats.org/officeDocument/2006/relationships/hyperlink" Target="#Dash1!A1"/><Relationship Id="rId4" Type="http://schemas.openxmlformats.org/officeDocument/2006/relationships/hyperlink" Target="#LUZ!A1"/><Relationship Id="rId9" Type="http://schemas.openxmlformats.org/officeDocument/2006/relationships/hyperlink" Target="https://slides.luz.vc/?utm_source=referral&amp;utm_medium=produtos&amp;utm_campaign=sgim4" TargetMode="External"/><Relationship Id="rId14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onf!A1"/><Relationship Id="rId7" Type="http://schemas.openxmlformats.org/officeDocument/2006/relationships/hyperlink" Target="#Dash1!A1"/><Relationship Id="rId2" Type="http://schemas.openxmlformats.org/officeDocument/2006/relationships/hyperlink" Target="#Areas!A1"/><Relationship Id="rId1" Type="http://schemas.openxmlformats.org/officeDocument/2006/relationships/hyperlink" Target="#Cad!A1"/><Relationship Id="rId6" Type="http://schemas.openxmlformats.org/officeDocument/2006/relationships/hyperlink" Target="#'Rel1'!A1"/><Relationship Id="rId5" Type="http://schemas.openxmlformats.org/officeDocument/2006/relationships/hyperlink" Target="#Metas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onf!A1"/><Relationship Id="rId7" Type="http://schemas.openxmlformats.org/officeDocument/2006/relationships/hyperlink" Target="#Dash1!A1"/><Relationship Id="rId2" Type="http://schemas.openxmlformats.org/officeDocument/2006/relationships/hyperlink" Target="#Areas!A1"/><Relationship Id="rId1" Type="http://schemas.openxmlformats.org/officeDocument/2006/relationships/hyperlink" Target="#Cad!A1"/><Relationship Id="rId6" Type="http://schemas.openxmlformats.org/officeDocument/2006/relationships/hyperlink" Target="#'Rel1'!A1"/><Relationship Id="rId5" Type="http://schemas.openxmlformats.org/officeDocument/2006/relationships/hyperlink" Target="#Metas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Anterior!A1"/><Relationship Id="rId7" Type="http://schemas.openxmlformats.org/officeDocument/2006/relationships/hyperlink" Target="#Dash1!A1"/><Relationship Id="rId2" Type="http://schemas.openxmlformats.org/officeDocument/2006/relationships/hyperlink" Target="#Atual!A1"/><Relationship Id="rId1" Type="http://schemas.openxmlformats.org/officeDocument/2006/relationships/hyperlink" Target="#Metas!A1"/><Relationship Id="rId6" Type="http://schemas.openxmlformats.org/officeDocument/2006/relationships/hyperlink" Target="#'Rel1'!A1"/><Relationship Id="rId5" Type="http://schemas.openxmlformats.org/officeDocument/2006/relationships/hyperlink" Target="#Cad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Anterior!A1"/><Relationship Id="rId7" Type="http://schemas.openxmlformats.org/officeDocument/2006/relationships/hyperlink" Target="#Dash1!A1"/><Relationship Id="rId2" Type="http://schemas.openxmlformats.org/officeDocument/2006/relationships/hyperlink" Target="#Atual!A1"/><Relationship Id="rId1" Type="http://schemas.openxmlformats.org/officeDocument/2006/relationships/hyperlink" Target="#Metas!A1"/><Relationship Id="rId6" Type="http://schemas.openxmlformats.org/officeDocument/2006/relationships/hyperlink" Target="#'Rel1'!A1"/><Relationship Id="rId5" Type="http://schemas.openxmlformats.org/officeDocument/2006/relationships/hyperlink" Target="#Cad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Anterior!A1"/><Relationship Id="rId7" Type="http://schemas.openxmlformats.org/officeDocument/2006/relationships/hyperlink" Target="#Dash1!A1"/><Relationship Id="rId2" Type="http://schemas.openxmlformats.org/officeDocument/2006/relationships/hyperlink" Target="#Atual!A1"/><Relationship Id="rId1" Type="http://schemas.openxmlformats.org/officeDocument/2006/relationships/hyperlink" Target="#Metas!A1"/><Relationship Id="rId6" Type="http://schemas.openxmlformats.org/officeDocument/2006/relationships/hyperlink" Target="#'Rel1'!A1"/><Relationship Id="rId5" Type="http://schemas.openxmlformats.org/officeDocument/2006/relationships/hyperlink" Target="#Cad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image" Target="../media/image1.png"/><Relationship Id="rId9" Type="http://schemas.openxmlformats.org/officeDocument/2006/relationships/hyperlink" Target="#PA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indicadores-y-metas-en-excel/" TargetMode="External"/><Relationship Id="rId3" Type="http://schemas.openxmlformats.org/officeDocument/2006/relationships/hyperlink" Target="#Metas!A1"/><Relationship Id="rId7" Type="http://schemas.openxmlformats.org/officeDocument/2006/relationships/hyperlink" Target="#PA!A1"/><Relationship Id="rId2" Type="http://schemas.openxmlformats.org/officeDocument/2006/relationships/hyperlink" Target="#Cad!A1"/><Relationship Id="rId1" Type="http://schemas.openxmlformats.org/officeDocument/2006/relationships/image" Target="../media/image1.png"/><Relationship Id="rId6" Type="http://schemas.openxmlformats.org/officeDocument/2006/relationships/hyperlink" Target="#INI!A1"/><Relationship Id="rId5" Type="http://schemas.openxmlformats.org/officeDocument/2006/relationships/hyperlink" Target="#Dash1!A1"/><Relationship Id="rId4" Type="http://schemas.openxmlformats.org/officeDocument/2006/relationships/hyperlink" Target="#'Rel1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Rel2'!A1"/><Relationship Id="rId3" Type="http://schemas.openxmlformats.org/officeDocument/2006/relationships/hyperlink" Target="#Cad!A1"/><Relationship Id="rId7" Type="http://schemas.openxmlformats.org/officeDocument/2006/relationships/hyperlink" Target="#PA!A1"/><Relationship Id="rId2" Type="http://schemas.openxmlformats.org/officeDocument/2006/relationships/image" Target="../media/image1.png"/><Relationship Id="rId1" Type="http://schemas.openxmlformats.org/officeDocument/2006/relationships/hyperlink" Target="#'Rel1'!A1"/><Relationship Id="rId6" Type="http://schemas.openxmlformats.org/officeDocument/2006/relationships/hyperlink" Target="#INI!A1"/><Relationship Id="rId5" Type="http://schemas.openxmlformats.org/officeDocument/2006/relationships/hyperlink" Target="#Dash1!A1"/><Relationship Id="rId10" Type="http://schemas.openxmlformats.org/officeDocument/2006/relationships/hyperlink" Target="https://es.luz.vc/p/hoja-de-calculo-indicadores-y-metas-en-excel/" TargetMode="External"/><Relationship Id="rId4" Type="http://schemas.openxmlformats.org/officeDocument/2006/relationships/hyperlink" Target="#Metas!A1"/><Relationship Id="rId9" Type="http://schemas.openxmlformats.org/officeDocument/2006/relationships/hyperlink" Target="#'Rel3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PA!A1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'Rel1'!A1"/><Relationship Id="rId1" Type="http://schemas.openxmlformats.org/officeDocument/2006/relationships/chart" Target="../charts/chart1.xml"/><Relationship Id="rId6" Type="http://schemas.openxmlformats.org/officeDocument/2006/relationships/hyperlink" Target="#Dash1!A1"/><Relationship Id="rId11" Type="http://schemas.openxmlformats.org/officeDocument/2006/relationships/hyperlink" Target="https://es.luz.vc/p/hoja-de-calculo-indicadores-y-metas-en-excel/" TargetMode="External"/><Relationship Id="rId5" Type="http://schemas.openxmlformats.org/officeDocument/2006/relationships/hyperlink" Target="#Metas!A1"/><Relationship Id="rId10" Type="http://schemas.openxmlformats.org/officeDocument/2006/relationships/hyperlink" Target="#'Rel3'!A1"/><Relationship Id="rId4" Type="http://schemas.openxmlformats.org/officeDocument/2006/relationships/hyperlink" Target="#Cad!A1"/><Relationship Id="rId9" Type="http://schemas.openxmlformats.org/officeDocument/2006/relationships/hyperlink" Target="#'Rel2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1100671</xdr:colOff>
      <xdr:row>2</xdr:row>
      <xdr:rowOff>13567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INDICADORES</a:t>
          </a:r>
        </a:p>
      </xdr:txBody>
    </xdr:sp>
    <xdr:clientData/>
  </xdr:twoCellAnchor>
  <xdr:twoCellAnchor editAs="absolute">
    <xdr:from>
      <xdr:col>3</xdr:col>
      <xdr:colOff>1111251</xdr:colOff>
      <xdr:row>1</xdr:row>
      <xdr:rowOff>95250</xdr:rowOff>
    </xdr:from>
    <xdr:to>
      <xdr:col>4</xdr:col>
      <xdr:colOff>116417</xdr:colOff>
      <xdr:row>2</xdr:row>
      <xdr:rowOff>13567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360084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AREAS</a:t>
          </a:r>
        </a:p>
      </xdr:txBody>
    </xdr:sp>
    <xdr:clientData/>
  </xdr:twoCellAnchor>
  <xdr:twoCellAnchor editAs="absolute">
    <xdr:from>
      <xdr:col>4</xdr:col>
      <xdr:colOff>126993</xdr:colOff>
      <xdr:row>1</xdr:row>
      <xdr:rowOff>95250</xdr:rowOff>
    </xdr:from>
    <xdr:to>
      <xdr:col>5</xdr:col>
      <xdr:colOff>317493</xdr:colOff>
      <xdr:row>2</xdr:row>
      <xdr:rowOff>13567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19493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AJUSTES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158749</xdr:colOff>
      <xdr:row>0</xdr:row>
      <xdr:rowOff>0</xdr:rowOff>
    </xdr:from>
    <xdr:to>
      <xdr:col>3</xdr:col>
      <xdr:colOff>1200148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1210731</xdr:colOff>
      <xdr:row>0</xdr:row>
      <xdr:rowOff>0</xdr:rowOff>
    </xdr:from>
    <xdr:to>
      <xdr:col>4</xdr:col>
      <xdr:colOff>507999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5</xdr:col>
      <xdr:colOff>717553</xdr:colOff>
      <xdr:row>0</xdr:row>
      <xdr:rowOff>0</xdr:rowOff>
    </xdr:from>
    <xdr:to>
      <xdr:col>5</xdr:col>
      <xdr:colOff>1769535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1780112</xdr:colOff>
      <xdr:row>0</xdr:row>
      <xdr:rowOff>0</xdr:rowOff>
    </xdr:from>
    <xdr:to>
      <xdr:col>6</xdr:col>
      <xdr:colOff>397927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6</xdr:col>
      <xdr:colOff>412751</xdr:colOff>
      <xdr:row>0</xdr:row>
      <xdr:rowOff>0</xdr:rowOff>
    </xdr:from>
    <xdr:to>
      <xdr:col>7</xdr:col>
      <xdr:colOff>639234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4</xdr:col>
      <xdr:colOff>531279</xdr:colOff>
      <xdr:row>0</xdr:row>
      <xdr:rowOff>0</xdr:rowOff>
    </xdr:from>
    <xdr:to>
      <xdr:col>5</xdr:col>
      <xdr:colOff>698499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5</xdr:col>
      <xdr:colOff>529164</xdr:colOff>
      <xdr:row>2</xdr:row>
      <xdr:rowOff>79376</xdr:rowOff>
    </xdr:from>
    <xdr:to>
      <xdr:col>6</xdr:col>
      <xdr:colOff>534459</xdr:colOff>
      <xdr:row>2</xdr:row>
      <xdr:rowOff>444501</xdr:rowOff>
    </xdr:to>
    <xdr:sp macro="" textlink="">
      <xdr:nvSpPr>
        <xdr:cNvPr id="12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074706" y="957793"/>
          <a:ext cx="2423586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42335</xdr:colOff>
      <xdr:row>11</xdr:row>
      <xdr:rowOff>14816</xdr:rowOff>
    </xdr:from>
    <xdr:to>
      <xdr:col>16</xdr:col>
      <xdr:colOff>1</xdr:colOff>
      <xdr:row>15</xdr:row>
      <xdr:rowOff>349250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836087</xdr:colOff>
      <xdr:row>1</xdr:row>
      <xdr:rowOff>95250</xdr:rowOff>
    </xdr:from>
    <xdr:to>
      <xdr:col>4</xdr:col>
      <xdr:colOff>455083</xdr:colOff>
      <xdr:row>2</xdr:row>
      <xdr:rowOff>13567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102787" y="590550"/>
          <a:ext cx="16954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PANEL DE INDICADORES</a:t>
          </a:r>
        </a:p>
      </xdr:txBody>
    </xdr:sp>
    <xdr:clientData/>
  </xdr:twoCellAnchor>
  <xdr:twoCellAnchor editAs="absolute">
    <xdr:from>
      <xdr:col>4</xdr:col>
      <xdr:colOff>465667</xdr:colOff>
      <xdr:row>1</xdr:row>
      <xdr:rowOff>95250</xdr:rowOff>
    </xdr:from>
    <xdr:to>
      <xdr:col>5</xdr:col>
      <xdr:colOff>698500</xdr:colOff>
      <xdr:row>2</xdr:row>
      <xdr:rowOff>13567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2804584" y="592667"/>
          <a:ext cx="117474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INDICADOR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2608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10582</xdr:colOff>
      <xdr:row>0</xdr:row>
      <xdr:rowOff>0</xdr:rowOff>
    </xdr:from>
    <xdr:to>
      <xdr:col>4</xdr:col>
      <xdr:colOff>110064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/>
        </xdr:cNvSpPr>
      </xdr:nvSpPr>
      <xdr:spPr>
        <a:xfrm>
          <a:off x="1410757" y="0"/>
          <a:ext cx="1042457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4</xdr:col>
      <xdr:colOff>120647</xdr:colOff>
      <xdr:row>0</xdr:row>
      <xdr:rowOff>0</xdr:rowOff>
    </xdr:from>
    <xdr:to>
      <xdr:col>5</xdr:col>
      <xdr:colOff>719666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/>
        </xdr:cNvSpPr>
      </xdr:nvSpPr>
      <xdr:spPr>
        <a:xfrm>
          <a:off x="2463797" y="0"/>
          <a:ext cx="1541994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7</xdr:col>
      <xdr:colOff>103719</xdr:colOff>
      <xdr:row>0</xdr:row>
      <xdr:rowOff>0</xdr:rowOff>
    </xdr:from>
    <xdr:to>
      <xdr:col>8</xdr:col>
      <xdr:colOff>213785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/>
        </xdr:cNvSpPr>
      </xdr:nvSpPr>
      <xdr:spPr>
        <a:xfrm>
          <a:off x="5275794" y="0"/>
          <a:ext cx="1053041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224362</xdr:colOff>
      <xdr:row>0</xdr:row>
      <xdr:rowOff>0</xdr:rowOff>
    </xdr:from>
    <xdr:to>
      <xdr:col>9</xdr:col>
      <xdr:colOff>323844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/>
        </xdr:cNvSpPr>
      </xdr:nvSpPr>
      <xdr:spPr>
        <a:xfrm>
          <a:off x="6339412" y="0"/>
          <a:ext cx="1042457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9</xdr:col>
      <xdr:colOff>338668</xdr:colOff>
      <xdr:row>0</xdr:row>
      <xdr:rowOff>0</xdr:rowOff>
    </xdr:from>
    <xdr:to>
      <xdr:col>10</xdr:col>
      <xdr:colOff>438150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/>
        </xdr:cNvSpPr>
      </xdr:nvSpPr>
      <xdr:spPr>
        <a:xfrm>
          <a:off x="7396693" y="0"/>
          <a:ext cx="1042457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5</xdr:col>
      <xdr:colOff>742946</xdr:colOff>
      <xdr:row>0</xdr:row>
      <xdr:rowOff>0</xdr:rowOff>
    </xdr:from>
    <xdr:to>
      <xdr:col>7</xdr:col>
      <xdr:colOff>84665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/>
        </xdr:cNvSpPr>
      </xdr:nvSpPr>
      <xdr:spPr>
        <a:xfrm>
          <a:off x="4029071" y="0"/>
          <a:ext cx="122766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5</xdr:col>
      <xdr:colOff>723900</xdr:colOff>
      <xdr:row>1</xdr:row>
      <xdr:rowOff>93133</xdr:rowOff>
    </xdr:from>
    <xdr:to>
      <xdr:col>7</xdr:col>
      <xdr:colOff>412749</xdr:colOff>
      <xdr:row>2</xdr:row>
      <xdr:rowOff>11450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4010026" y="590550"/>
          <a:ext cx="157268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PLANES DE ACCIÓN</a:t>
          </a:r>
        </a:p>
      </xdr:txBody>
    </xdr:sp>
    <xdr:clientData/>
  </xdr:twoCellAnchor>
  <xdr:twoCellAnchor>
    <xdr:from>
      <xdr:col>6</xdr:col>
      <xdr:colOff>777871</xdr:colOff>
      <xdr:row>2</xdr:row>
      <xdr:rowOff>79376</xdr:rowOff>
    </xdr:from>
    <xdr:to>
      <xdr:col>8</xdr:col>
      <xdr:colOff>825498</xdr:colOff>
      <xdr:row>2</xdr:row>
      <xdr:rowOff>444501</xdr:rowOff>
    </xdr:to>
    <xdr:sp macro="" textlink="">
      <xdr:nvSpPr>
        <xdr:cNvPr id="14" name="Retângulo: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5005913" y="957793"/>
          <a:ext cx="1931461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836086</xdr:colOff>
      <xdr:row>1</xdr:row>
      <xdr:rowOff>95250</xdr:rowOff>
    </xdr:from>
    <xdr:to>
      <xdr:col>3</xdr:col>
      <xdr:colOff>169919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100669" y="592667"/>
          <a:ext cx="126000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GENERAL</a:t>
          </a:r>
        </a:p>
      </xdr:txBody>
    </xdr:sp>
    <xdr:clientData/>
  </xdr:twoCellAnchor>
  <xdr:twoCellAnchor editAs="absolute">
    <xdr:from>
      <xdr:col>3</xdr:col>
      <xdr:colOff>179923</xdr:colOff>
      <xdr:row>1</xdr:row>
      <xdr:rowOff>95250</xdr:rowOff>
    </xdr:from>
    <xdr:to>
      <xdr:col>4</xdr:col>
      <xdr:colOff>775423</xdr:colOff>
      <xdr:row>2</xdr:row>
      <xdr:rowOff>13567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2370673" y="592667"/>
          <a:ext cx="1548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INDICADOR</a:t>
          </a:r>
        </a:p>
      </xdr:txBody>
    </xdr:sp>
    <xdr:clientData/>
  </xdr:twoCellAnchor>
  <xdr:twoCellAnchor editAs="absolute">
    <xdr:from>
      <xdr:col>4</xdr:col>
      <xdr:colOff>783165</xdr:colOff>
      <xdr:row>1</xdr:row>
      <xdr:rowOff>95249</xdr:rowOff>
    </xdr:from>
    <xdr:to>
      <xdr:col>6</xdr:col>
      <xdr:colOff>174165</xdr:colOff>
      <xdr:row>2</xdr:row>
      <xdr:rowOff>13566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3926415" y="592666"/>
          <a:ext cx="1296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SELECCIÓN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258231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268814</xdr:colOff>
      <xdr:row>0</xdr:row>
      <xdr:rowOff>0</xdr:rowOff>
    </xdr:from>
    <xdr:to>
      <xdr:col>4</xdr:col>
      <xdr:colOff>857249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6</xdr:col>
      <xdr:colOff>220136</xdr:colOff>
      <xdr:row>0</xdr:row>
      <xdr:rowOff>0</xdr:rowOff>
    </xdr:from>
    <xdr:to>
      <xdr:col>7</xdr:col>
      <xdr:colOff>319618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330195</xdr:colOff>
      <xdr:row>0</xdr:row>
      <xdr:rowOff>0</xdr:rowOff>
    </xdr:from>
    <xdr:to>
      <xdr:col>9</xdr:col>
      <xdr:colOff>323844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9</xdr:col>
      <xdr:colOff>338668</xdr:colOff>
      <xdr:row>0</xdr:row>
      <xdr:rowOff>0</xdr:rowOff>
    </xdr:from>
    <xdr:to>
      <xdr:col>9</xdr:col>
      <xdr:colOff>1380067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4</xdr:col>
      <xdr:colOff>880529</xdr:colOff>
      <xdr:row>0</xdr:row>
      <xdr:rowOff>0</xdr:rowOff>
    </xdr:from>
    <xdr:to>
      <xdr:col>6</xdr:col>
      <xdr:colOff>201082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6</xdr:col>
      <xdr:colOff>141814</xdr:colOff>
      <xdr:row>2</xdr:row>
      <xdr:rowOff>79376</xdr:rowOff>
    </xdr:from>
    <xdr:to>
      <xdr:col>9</xdr:col>
      <xdr:colOff>74083</xdr:colOff>
      <xdr:row>2</xdr:row>
      <xdr:rowOff>444501</xdr:rowOff>
    </xdr:to>
    <xdr:sp macro="" textlink="">
      <xdr:nvSpPr>
        <xdr:cNvPr id="18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5195356" y="957793"/>
          <a:ext cx="1932519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</xdr:row>
          <xdr:rowOff>19050</xdr:rowOff>
        </xdr:from>
        <xdr:to>
          <xdr:col>6</xdr:col>
          <xdr:colOff>552450</xdr:colOff>
          <xdr:row>4</xdr:row>
          <xdr:rowOff>342900</xdr:rowOff>
        </xdr:to>
        <xdr:sp macro="" textlink="">
          <xdr:nvSpPr>
            <xdr:cNvPr id="27649" name="Drop Down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B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201085</xdr:colOff>
      <xdr:row>7</xdr:row>
      <xdr:rowOff>7</xdr:rowOff>
    </xdr:from>
    <xdr:to>
      <xdr:col>15</xdr:col>
      <xdr:colOff>804333</xdr:colOff>
      <xdr:row>12</xdr:row>
      <xdr:rowOff>243417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201082</xdr:colOff>
      <xdr:row>14</xdr:row>
      <xdr:rowOff>42332</xdr:rowOff>
    </xdr:from>
    <xdr:to>
      <xdr:col>15</xdr:col>
      <xdr:colOff>804333</xdr:colOff>
      <xdr:row>20</xdr:row>
      <xdr:rowOff>966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836086</xdr:colOff>
      <xdr:row>1</xdr:row>
      <xdr:rowOff>95250</xdr:rowOff>
    </xdr:from>
    <xdr:to>
      <xdr:col>2</xdr:col>
      <xdr:colOff>2096086</xdr:colOff>
      <xdr:row>2</xdr:row>
      <xdr:rowOff>13567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1100669" y="592667"/>
          <a:ext cx="1260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GENERAL</a:t>
          </a:r>
        </a:p>
      </xdr:txBody>
    </xdr:sp>
    <xdr:clientData/>
  </xdr:twoCellAnchor>
  <xdr:twoCellAnchor editAs="absolute">
    <xdr:from>
      <xdr:col>2</xdr:col>
      <xdr:colOff>2106090</xdr:colOff>
      <xdr:row>1</xdr:row>
      <xdr:rowOff>95250</xdr:rowOff>
    </xdr:from>
    <xdr:to>
      <xdr:col>4</xdr:col>
      <xdr:colOff>584923</xdr:colOff>
      <xdr:row>2</xdr:row>
      <xdr:rowOff>13567</xdr:rowOff>
    </xdr:to>
    <xdr:sp macro="" textlink="">
      <xdr:nvSpPr>
        <xdr:cNvPr id="11" name="Retângul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2370673" y="592667"/>
          <a:ext cx="154800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POR INDICADOR</a:t>
          </a:r>
        </a:p>
      </xdr:txBody>
    </xdr:sp>
    <xdr:clientData/>
  </xdr:twoCellAnchor>
  <xdr:twoCellAnchor editAs="absolute">
    <xdr:from>
      <xdr:col>4</xdr:col>
      <xdr:colOff>592665</xdr:colOff>
      <xdr:row>1</xdr:row>
      <xdr:rowOff>95249</xdr:rowOff>
    </xdr:from>
    <xdr:to>
      <xdr:col>6</xdr:col>
      <xdr:colOff>258832</xdr:colOff>
      <xdr:row>2</xdr:row>
      <xdr:rowOff>13566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3926415" y="592666"/>
          <a:ext cx="1296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SELECCIÓN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4</xdr:col>
      <xdr:colOff>666749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6</xdr:col>
      <xdr:colOff>304803</xdr:colOff>
      <xdr:row>0</xdr:row>
      <xdr:rowOff>0</xdr:rowOff>
    </xdr:from>
    <xdr:to>
      <xdr:col>7</xdr:col>
      <xdr:colOff>541868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552445</xdr:colOff>
      <xdr:row>0</xdr:row>
      <xdr:rowOff>0</xdr:rowOff>
    </xdr:from>
    <xdr:to>
      <xdr:col>8</xdr:col>
      <xdr:colOff>630761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8</xdr:col>
      <xdr:colOff>645585</xdr:colOff>
      <xdr:row>0</xdr:row>
      <xdr:rowOff>0</xdr:rowOff>
    </xdr:from>
    <xdr:to>
      <xdr:col>10</xdr:col>
      <xdr:colOff>57150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4</xdr:col>
      <xdr:colOff>690029</xdr:colOff>
      <xdr:row>0</xdr:row>
      <xdr:rowOff>0</xdr:rowOff>
    </xdr:from>
    <xdr:to>
      <xdr:col>6</xdr:col>
      <xdr:colOff>285749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6</xdr:col>
      <xdr:colOff>135463</xdr:colOff>
      <xdr:row>2</xdr:row>
      <xdr:rowOff>79376</xdr:rowOff>
    </xdr:from>
    <xdr:to>
      <xdr:col>8</xdr:col>
      <xdr:colOff>227541</xdr:colOff>
      <xdr:row>2</xdr:row>
      <xdr:rowOff>444501</xdr:rowOff>
    </xdr:to>
    <xdr:sp macro="" textlink="">
      <xdr:nvSpPr>
        <xdr:cNvPr id="21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5125505" y="957793"/>
          <a:ext cx="1875369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338666</xdr:rowOff>
    </xdr:from>
    <xdr:to>
      <xdr:col>4</xdr:col>
      <xdr:colOff>10584</xdr:colOff>
      <xdr:row>12</xdr:row>
      <xdr:rowOff>305477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102659</xdr:colOff>
      <xdr:row>15</xdr:row>
      <xdr:rowOff>21168</xdr:rowOff>
    </xdr:from>
    <xdr:to>
      <xdr:col>4</xdr:col>
      <xdr:colOff>1</xdr:colOff>
      <xdr:row>18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10583</xdr:colOff>
      <xdr:row>9</xdr:row>
      <xdr:rowOff>349252</xdr:rowOff>
    </xdr:from>
    <xdr:to>
      <xdr:col>7</xdr:col>
      <xdr:colOff>21167</xdr:colOff>
      <xdr:row>12</xdr:row>
      <xdr:rowOff>296333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15</xdr:row>
      <xdr:rowOff>21169</xdr:rowOff>
    </xdr:from>
    <xdr:to>
      <xdr:col>7</xdr:col>
      <xdr:colOff>10584</xdr:colOff>
      <xdr:row>18</xdr:row>
      <xdr:rowOff>63500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10583</xdr:colOff>
      <xdr:row>9</xdr:row>
      <xdr:rowOff>338669</xdr:rowOff>
    </xdr:from>
    <xdr:to>
      <xdr:col>10</xdr:col>
      <xdr:colOff>21167</xdr:colOff>
      <xdr:row>12</xdr:row>
      <xdr:rowOff>285750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15</xdr:row>
      <xdr:rowOff>21169</xdr:rowOff>
    </xdr:from>
    <xdr:to>
      <xdr:col>10</xdr:col>
      <xdr:colOff>10584</xdr:colOff>
      <xdr:row>18</xdr:row>
      <xdr:rowOff>63500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10583</xdr:colOff>
      <xdr:row>9</xdr:row>
      <xdr:rowOff>328086</xdr:rowOff>
    </xdr:from>
    <xdr:to>
      <xdr:col>13</xdr:col>
      <xdr:colOff>21167</xdr:colOff>
      <xdr:row>12</xdr:row>
      <xdr:rowOff>275167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15</xdr:row>
      <xdr:rowOff>21169</xdr:rowOff>
    </xdr:from>
    <xdr:to>
      <xdr:col>13</xdr:col>
      <xdr:colOff>10584</xdr:colOff>
      <xdr:row>18</xdr:row>
      <xdr:rowOff>63500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285750</xdr:rowOff>
        </xdr:from>
        <xdr:to>
          <xdr:col>4</xdr:col>
          <xdr:colOff>9525</xdr:colOff>
          <xdr:row>6</xdr:row>
          <xdr:rowOff>0</xdr:rowOff>
        </xdr:to>
        <xdr:sp macro="" textlink="">
          <xdr:nvSpPr>
            <xdr:cNvPr id="28673" name="Drop Down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C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7</xdr:col>
          <xdr:colOff>9525</xdr:colOff>
          <xdr:row>6</xdr:row>
          <xdr:rowOff>0</xdr:rowOff>
        </xdr:to>
        <xdr:sp macro="" textlink="">
          <xdr:nvSpPr>
            <xdr:cNvPr id="28674" name="Drop Down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C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10</xdr:col>
          <xdr:colOff>9525</xdr:colOff>
          <xdr:row>6</xdr:row>
          <xdr:rowOff>0</xdr:rowOff>
        </xdr:to>
        <xdr:sp macro="" textlink="">
          <xdr:nvSpPr>
            <xdr:cNvPr id="28675" name="Drop Down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C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0</xdr:rowOff>
        </xdr:from>
        <xdr:to>
          <xdr:col>13</xdr:col>
          <xdr:colOff>9525</xdr:colOff>
          <xdr:row>6</xdr:row>
          <xdr:rowOff>0</xdr:rowOff>
        </xdr:to>
        <xdr:sp macro="" textlink="">
          <xdr:nvSpPr>
            <xdr:cNvPr id="28676" name="Drop Down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0C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2</xdr:col>
      <xdr:colOff>836086</xdr:colOff>
      <xdr:row>1</xdr:row>
      <xdr:rowOff>95250</xdr:rowOff>
    </xdr:from>
    <xdr:to>
      <xdr:col>3</xdr:col>
      <xdr:colOff>540336</xdr:colOff>
      <xdr:row>2</xdr:row>
      <xdr:rowOff>13567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1100669" y="592667"/>
          <a:ext cx="1260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GENERAL</a:t>
          </a:r>
        </a:p>
      </xdr:txBody>
    </xdr:sp>
    <xdr:clientData/>
  </xdr:twoCellAnchor>
  <xdr:twoCellAnchor editAs="absolute">
    <xdr:from>
      <xdr:col>3</xdr:col>
      <xdr:colOff>550340</xdr:colOff>
      <xdr:row>1</xdr:row>
      <xdr:rowOff>95250</xdr:rowOff>
    </xdr:from>
    <xdr:to>
      <xdr:col>5</xdr:col>
      <xdr:colOff>256840</xdr:colOff>
      <xdr:row>2</xdr:row>
      <xdr:rowOff>13567</xdr:rowOff>
    </xdr:to>
    <xdr:sp macro="" textlink="">
      <xdr:nvSpPr>
        <xdr:cNvPr id="20" name="Retângul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2370673" y="592667"/>
          <a:ext cx="1548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INDICADOR</a:t>
          </a:r>
        </a:p>
      </xdr:txBody>
    </xdr:sp>
    <xdr:clientData/>
  </xdr:twoCellAnchor>
  <xdr:twoCellAnchor editAs="absolute">
    <xdr:from>
      <xdr:col>5</xdr:col>
      <xdr:colOff>264582</xdr:colOff>
      <xdr:row>1</xdr:row>
      <xdr:rowOff>95249</xdr:rowOff>
    </xdr:from>
    <xdr:to>
      <xdr:col>6</xdr:col>
      <xdr:colOff>4832</xdr:colOff>
      <xdr:row>2</xdr:row>
      <xdr:rowOff>13566</xdr:rowOff>
    </xdr:to>
    <xdr:sp macro="" textlink="">
      <xdr:nvSpPr>
        <xdr:cNvPr id="22" name="Retângulo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3926415" y="592666"/>
          <a:ext cx="129600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SELECCIÓN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628648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639231</xdr:colOff>
      <xdr:row>0</xdr:row>
      <xdr:rowOff>0</xdr:rowOff>
    </xdr:from>
    <xdr:to>
      <xdr:col>5</xdr:col>
      <xdr:colOff>338666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6</xdr:col>
      <xdr:colOff>50803</xdr:colOff>
      <xdr:row>0</xdr:row>
      <xdr:rowOff>0</xdr:rowOff>
    </xdr:from>
    <xdr:to>
      <xdr:col>6</xdr:col>
      <xdr:colOff>1102785</xdr:colOff>
      <xdr:row>1</xdr:row>
      <xdr:rowOff>2910</xdr:rowOff>
    </xdr:to>
    <xdr:sp macro="" textlink="">
      <xdr:nvSpPr>
        <xdr:cNvPr id="26" name="Retângulo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1113362</xdr:colOff>
      <xdr:row>0</xdr:row>
      <xdr:rowOff>0</xdr:rowOff>
    </xdr:from>
    <xdr:to>
      <xdr:col>8</xdr:col>
      <xdr:colOff>313261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8</xdr:col>
      <xdr:colOff>328085</xdr:colOff>
      <xdr:row>0</xdr:row>
      <xdr:rowOff>0</xdr:rowOff>
    </xdr:from>
    <xdr:to>
      <xdr:col>8</xdr:col>
      <xdr:colOff>1369484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5</xdr:col>
      <xdr:colOff>361946</xdr:colOff>
      <xdr:row>0</xdr:row>
      <xdr:rowOff>0</xdr:rowOff>
    </xdr:from>
    <xdr:to>
      <xdr:col>6</xdr:col>
      <xdr:colOff>31749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5</xdr:col>
      <xdr:colOff>1196971</xdr:colOff>
      <xdr:row>2</xdr:row>
      <xdr:rowOff>79376</xdr:rowOff>
    </xdr:from>
    <xdr:to>
      <xdr:col>6</xdr:col>
      <xdr:colOff>1476375</xdr:colOff>
      <xdr:row>2</xdr:row>
      <xdr:rowOff>444501</xdr:rowOff>
    </xdr:to>
    <xdr:sp macro="" textlink="">
      <xdr:nvSpPr>
        <xdr:cNvPr id="30" name="Retângulo: Cantos Arredondados 1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/>
      </xdr:nvSpPr>
      <xdr:spPr>
        <a:xfrm>
          <a:off x="4853513" y="957793"/>
          <a:ext cx="1829862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1189571</xdr:colOff>
      <xdr:row>1</xdr:row>
      <xdr:rowOff>88901</xdr:rowOff>
    </xdr:from>
    <xdr:to>
      <xdr:col>4</xdr:col>
      <xdr:colOff>201083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4</xdr:col>
      <xdr:colOff>209554</xdr:colOff>
      <xdr:row>1</xdr:row>
      <xdr:rowOff>84666</xdr:rowOff>
    </xdr:from>
    <xdr:to>
      <xdr:col>4</xdr:col>
      <xdr:colOff>1845733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/>
      </xdr:nvSpPr>
      <xdr:spPr>
        <a:xfrm>
          <a:off x="4008971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1852083</xdr:colOff>
      <xdr:row>1</xdr:row>
      <xdr:rowOff>84666</xdr:rowOff>
    </xdr:from>
    <xdr:to>
      <xdr:col>5</xdr:col>
      <xdr:colOff>1403346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/>
      </xdr:nvSpPr>
      <xdr:spPr>
        <a:xfrm>
          <a:off x="5651500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1284814</xdr:colOff>
      <xdr:row>0</xdr:row>
      <xdr:rowOff>0</xdr:rowOff>
    </xdr:from>
    <xdr:to>
      <xdr:col>4</xdr:col>
      <xdr:colOff>201082</xdr:colOff>
      <xdr:row>1</xdr:row>
      <xdr:rowOff>2910</xdr:rowOff>
    </xdr:to>
    <xdr:sp macro="" textlink="">
      <xdr:nvSpPr>
        <xdr:cNvPr id="26" name="Retângulo 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4</xdr:col>
      <xdr:colOff>1468969</xdr:colOff>
      <xdr:row>0</xdr:row>
      <xdr:rowOff>0</xdr:rowOff>
    </xdr:from>
    <xdr:to>
      <xdr:col>5</xdr:col>
      <xdr:colOff>436035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446612</xdr:colOff>
      <xdr:row>0</xdr:row>
      <xdr:rowOff>0</xdr:rowOff>
    </xdr:from>
    <xdr:to>
      <xdr:col>5</xdr:col>
      <xdr:colOff>1488011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1502835</xdr:colOff>
      <xdr:row>0</xdr:row>
      <xdr:rowOff>0</xdr:rowOff>
    </xdr:from>
    <xdr:to>
      <xdr:col>6</xdr:col>
      <xdr:colOff>459317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4</xdr:col>
      <xdr:colOff>224362</xdr:colOff>
      <xdr:row>0</xdr:row>
      <xdr:rowOff>0</xdr:rowOff>
    </xdr:from>
    <xdr:to>
      <xdr:col>4</xdr:col>
      <xdr:colOff>1449915</xdr:colOff>
      <xdr:row>1</xdr:row>
      <xdr:rowOff>2910</xdr:rowOff>
    </xdr:to>
    <xdr:sp macro="" textlink="">
      <xdr:nvSpPr>
        <xdr:cNvPr id="30" name="Retângulo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4</xdr:col>
      <xdr:colOff>1084790</xdr:colOff>
      <xdr:row>2</xdr:row>
      <xdr:rowOff>79376</xdr:rowOff>
    </xdr:from>
    <xdr:to>
      <xdr:col>5</xdr:col>
      <xdr:colOff>1031873</xdr:colOff>
      <xdr:row>2</xdr:row>
      <xdr:rowOff>444501</xdr:rowOff>
    </xdr:to>
    <xdr:sp macro="" textlink="">
      <xdr:nvSpPr>
        <xdr:cNvPr id="14" name="Retângulo: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4889499" y="957793"/>
          <a:ext cx="203200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3744388</xdr:colOff>
      <xdr:row>1</xdr:row>
      <xdr:rowOff>84666</xdr:rowOff>
    </xdr:from>
    <xdr:to>
      <xdr:col>2</xdr:col>
      <xdr:colOff>5380567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5386917</xdr:colOff>
      <xdr:row>1</xdr:row>
      <xdr:rowOff>84666</xdr:rowOff>
    </xdr:from>
    <xdr:to>
      <xdr:col>4</xdr:col>
      <xdr:colOff>313262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2</xdr:col>
      <xdr:colOff>3735916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2</xdr:col>
      <xdr:colOff>5003803</xdr:colOff>
      <xdr:row>0</xdr:row>
      <xdr:rowOff>0</xdr:rowOff>
    </xdr:from>
    <xdr:to>
      <xdr:col>2</xdr:col>
      <xdr:colOff>6055785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2</xdr:col>
      <xdr:colOff>6066362</xdr:colOff>
      <xdr:row>0</xdr:row>
      <xdr:rowOff>0</xdr:rowOff>
    </xdr:from>
    <xdr:to>
      <xdr:col>4</xdr:col>
      <xdr:colOff>397927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412751</xdr:colOff>
      <xdr:row>0</xdr:row>
      <xdr:rowOff>0</xdr:rowOff>
    </xdr:from>
    <xdr:to>
      <xdr:col>4</xdr:col>
      <xdr:colOff>1454150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2</xdr:col>
      <xdr:colOff>3759196</xdr:colOff>
      <xdr:row>0</xdr:row>
      <xdr:rowOff>0</xdr:rowOff>
    </xdr:from>
    <xdr:to>
      <xdr:col>2</xdr:col>
      <xdr:colOff>4984749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2</xdr:col>
      <xdr:colOff>4726513</xdr:colOff>
      <xdr:row>2</xdr:row>
      <xdr:rowOff>79376</xdr:rowOff>
    </xdr:from>
    <xdr:to>
      <xdr:col>4</xdr:col>
      <xdr:colOff>280458</xdr:colOff>
      <xdr:row>2</xdr:row>
      <xdr:rowOff>444501</xdr:rowOff>
    </xdr:to>
    <xdr:sp macro="" textlink="">
      <xdr:nvSpPr>
        <xdr:cNvPr id="13" name="Retângulo: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4996389" y="957793"/>
          <a:ext cx="2258486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306921</xdr:colOff>
      <xdr:row>1</xdr:row>
      <xdr:rowOff>95250</xdr:rowOff>
    </xdr:from>
    <xdr:to>
      <xdr:col>3</xdr:col>
      <xdr:colOff>1555754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1570571</xdr:colOff>
      <xdr:row>1</xdr:row>
      <xdr:rowOff>88901</xdr:rowOff>
    </xdr:from>
    <xdr:to>
      <xdr:col>3</xdr:col>
      <xdr:colOff>3206750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3215221</xdr:colOff>
      <xdr:row>1</xdr:row>
      <xdr:rowOff>84666</xdr:rowOff>
    </xdr:from>
    <xdr:to>
      <xdr:col>4</xdr:col>
      <xdr:colOff>35983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42333</xdr:colOff>
      <xdr:row>1</xdr:row>
      <xdr:rowOff>84666</xdr:rowOff>
    </xdr:from>
    <xdr:to>
      <xdr:col>5</xdr:col>
      <xdr:colOff>503762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7073899" y="1718731"/>
          <a:ext cx="4540251" cy="1661584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0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0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0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7069666" y="3492499"/>
          <a:ext cx="4540251" cy="1661582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0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0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0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0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0" name="Retângulo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/>
      </xdr:nvSpPr>
      <xdr:spPr>
        <a:xfrm>
          <a:off x="5609167" y="11747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/>
      </xdr:nvSpPr>
      <xdr:spPr>
        <a:xfrm>
          <a:off x="5609167" y="192616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32" name="Retângulo 3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/>
      </xdr:nvSpPr>
      <xdr:spPr>
        <a:xfrm>
          <a:off x="5609167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33" name="Retângulo 3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/>
      </xdr:nvSpPr>
      <xdr:spPr>
        <a:xfrm>
          <a:off x="5609167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/>
      </xdr:nvSpPr>
      <xdr:spPr>
        <a:xfrm>
          <a:off x="5609167" y="418041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42" name="Retângulo 4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1665814</xdr:colOff>
      <xdr:row>0</xdr:row>
      <xdr:rowOff>0</xdr:rowOff>
    </xdr:from>
    <xdr:to>
      <xdr:col>3</xdr:col>
      <xdr:colOff>3206749</xdr:colOff>
      <xdr:row>1</xdr:row>
      <xdr:rowOff>2910</xdr:rowOff>
    </xdr:to>
    <xdr:sp macro="" textlink="">
      <xdr:nvSpPr>
        <xdr:cNvPr id="43" name="Retângulo 4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3</xdr:col>
      <xdr:colOff>4474636</xdr:colOff>
      <xdr:row>0</xdr:row>
      <xdr:rowOff>0</xdr:rowOff>
    </xdr:from>
    <xdr:to>
      <xdr:col>4</xdr:col>
      <xdr:colOff>711201</xdr:colOff>
      <xdr:row>1</xdr:row>
      <xdr:rowOff>2910</xdr:rowOff>
    </xdr:to>
    <xdr:sp macro="" textlink="">
      <xdr:nvSpPr>
        <xdr:cNvPr id="44" name="Retângulo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721778</xdr:colOff>
      <xdr:row>0</xdr:row>
      <xdr:rowOff>0</xdr:rowOff>
    </xdr:from>
    <xdr:to>
      <xdr:col>5</xdr:col>
      <xdr:colOff>588427</xdr:colOff>
      <xdr:row>1</xdr:row>
      <xdr:rowOff>2910</xdr:rowOff>
    </xdr:to>
    <xdr:sp macro="" textlink="">
      <xdr:nvSpPr>
        <xdr:cNvPr id="45" name="Retângulo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603251</xdr:colOff>
      <xdr:row>0</xdr:row>
      <xdr:rowOff>0</xdr:rowOff>
    </xdr:from>
    <xdr:to>
      <xdr:col>5</xdr:col>
      <xdr:colOff>1644650</xdr:colOff>
      <xdr:row>1</xdr:row>
      <xdr:rowOff>2910</xdr:rowOff>
    </xdr:to>
    <xdr:sp macro="" textlink="">
      <xdr:nvSpPr>
        <xdr:cNvPr id="46" name="Retângulo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3</xdr:col>
      <xdr:colOff>3230029</xdr:colOff>
      <xdr:row>0</xdr:row>
      <xdr:rowOff>0</xdr:rowOff>
    </xdr:from>
    <xdr:to>
      <xdr:col>3</xdr:col>
      <xdr:colOff>4455582</xdr:colOff>
      <xdr:row>1</xdr:row>
      <xdr:rowOff>2910</xdr:rowOff>
    </xdr:to>
    <xdr:sp macro="" textlink="">
      <xdr:nvSpPr>
        <xdr:cNvPr id="47" name="Retângulo 4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3</xdr:col>
      <xdr:colOff>1656289</xdr:colOff>
      <xdr:row>2</xdr:row>
      <xdr:rowOff>79376</xdr:rowOff>
    </xdr:from>
    <xdr:to>
      <xdr:col>4</xdr:col>
      <xdr:colOff>1635124</xdr:colOff>
      <xdr:row>2</xdr:row>
      <xdr:rowOff>444501</xdr:rowOff>
    </xdr:to>
    <xdr:sp macro="" textlink="">
      <xdr:nvSpPr>
        <xdr:cNvPr id="35" name="Retângulo: Cantos Arredondados 1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/>
      </xdr:nvSpPr>
      <xdr:spPr>
        <a:xfrm>
          <a:off x="5275789" y="955676"/>
          <a:ext cx="206481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176</xdr:col>
      <xdr:colOff>85725</xdr:colOff>
      <xdr:row>3</xdr:row>
      <xdr:rowOff>9525</xdr:rowOff>
    </xdr:to>
    <xdr:pic>
      <xdr:nvPicPr>
        <xdr:cNvPr id="31745" name="Picture 1">
          <a:extLst>
            <a:ext uri="{FF2B5EF4-FFF2-40B4-BE49-F238E27FC236}">
              <a16:creationId xmlns:a16="http://schemas.microsoft.com/office/drawing/2014/main" id="{00000000-0008-0000-1000-00000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"/>
          <a:ext cx="1559814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381000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389471</xdr:colOff>
      <xdr:row>1</xdr:row>
      <xdr:rowOff>84666</xdr:rowOff>
    </xdr:from>
    <xdr:to>
      <xdr:col>3</xdr:col>
      <xdr:colOff>2025650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2032000</xdr:colOff>
      <xdr:row>1</xdr:row>
      <xdr:rowOff>84666</xdr:rowOff>
    </xdr:from>
    <xdr:to>
      <xdr:col>4</xdr:col>
      <xdr:colOff>1583262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>
    <xdr:from>
      <xdr:col>2</xdr:col>
      <xdr:colOff>2544239</xdr:colOff>
      <xdr:row>5</xdr:row>
      <xdr:rowOff>184151</xdr:rowOff>
    </xdr:from>
    <xdr:to>
      <xdr:col>3</xdr:col>
      <xdr:colOff>1697571</xdr:colOff>
      <xdr:row>19</xdr:row>
      <xdr:rowOff>67732</xdr:rowOff>
    </xdr:to>
    <xdr:grpSp>
      <xdr:nvGrpSpPr>
        <xdr:cNvPr id="43" name="Agrupar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pSpPr/>
      </xdr:nvGrpSpPr>
      <xdr:grpSpPr>
        <a:xfrm>
          <a:off x="2808822" y="2279651"/>
          <a:ext cx="2508249" cy="2698748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1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0000000-0008-0000-11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5</xdr:row>
      <xdr:rowOff>179918</xdr:rowOff>
    </xdr:from>
    <xdr:to>
      <xdr:col>2</xdr:col>
      <xdr:colOff>2497667</xdr:colOff>
      <xdr:row>19</xdr:row>
      <xdr:rowOff>63499</xdr:rowOff>
    </xdr:to>
    <xdr:grpSp>
      <xdr:nvGrpSpPr>
        <xdr:cNvPr id="42" name="Agrupar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pSpPr/>
      </xdr:nvGrpSpPr>
      <xdr:grpSpPr>
        <a:xfrm>
          <a:off x="254001" y="2275418"/>
          <a:ext cx="2508249" cy="2698748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00000000-0008-0000-11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5</xdr:row>
      <xdr:rowOff>177800</xdr:rowOff>
    </xdr:from>
    <xdr:to>
      <xdr:col>5</xdr:col>
      <xdr:colOff>71977</xdr:colOff>
      <xdr:row>19</xdr:row>
      <xdr:rowOff>61381</xdr:rowOff>
    </xdr:to>
    <xdr:grpSp>
      <xdr:nvGrpSpPr>
        <xdr:cNvPr id="44" name="Agrupar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pSpPr/>
      </xdr:nvGrpSpPr>
      <xdr:grpSpPr>
        <a:xfrm>
          <a:off x="5353061" y="2273300"/>
          <a:ext cx="2508249" cy="2698748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00000000-0008-0000-1100-00002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5</xdr:row>
      <xdr:rowOff>179916</xdr:rowOff>
    </xdr:from>
    <xdr:to>
      <xdr:col>6</xdr:col>
      <xdr:colOff>539760</xdr:colOff>
      <xdr:row>19</xdr:row>
      <xdr:rowOff>63497</xdr:rowOff>
    </xdr:to>
    <xdr:grpSp>
      <xdr:nvGrpSpPr>
        <xdr:cNvPr id="45" name="Agrupar 4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GrpSpPr/>
      </xdr:nvGrpSpPr>
      <xdr:grpSpPr>
        <a:xfrm>
          <a:off x="7905761" y="2275416"/>
          <a:ext cx="2508249" cy="2698748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1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00000000-0008-0000-1100-00002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575744</xdr:colOff>
      <xdr:row>5</xdr:row>
      <xdr:rowOff>184150</xdr:rowOff>
    </xdr:from>
    <xdr:to>
      <xdr:col>7</xdr:col>
      <xdr:colOff>1136660</xdr:colOff>
      <xdr:row>19</xdr:row>
      <xdr:rowOff>67731</xdr:rowOff>
    </xdr:to>
    <xdr:grpSp>
      <xdr:nvGrpSpPr>
        <xdr:cNvPr id="46" name="Agrupar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GrpSpPr/>
      </xdr:nvGrpSpPr>
      <xdr:grpSpPr>
        <a:xfrm>
          <a:off x="10449994" y="2279650"/>
          <a:ext cx="2508249" cy="2698748"/>
          <a:chOff x="10449994" y="1697567"/>
          <a:chExt cx="2508249" cy="2698748"/>
        </a:xfrm>
      </xdr:grpSpPr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00000000-0008-0000-1100-00001A000000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1" name="Imagem 40" descr="document icon">
            <a:extLst>
              <a:ext uri="{FF2B5EF4-FFF2-40B4-BE49-F238E27FC236}">
                <a16:creationId xmlns:a16="http://schemas.microsoft.com/office/drawing/2014/main" id="{00000000-0008-0000-1100-00002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3</xdr:col>
      <xdr:colOff>380999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3</xdr:col>
      <xdr:colOff>1648886</xdr:colOff>
      <xdr:row>0</xdr:row>
      <xdr:rowOff>0</xdr:rowOff>
    </xdr:from>
    <xdr:to>
      <xdr:col>4</xdr:col>
      <xdr:colOff>615951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626528</xdr:colOff>
      <xdr:row>0</xdr:row>
      <xdr:rowOff>0</xdr:rowOff>
    </xdr:from>
    <xdr:to>
      <xdr:col>4</xdr:col>
      <xdr:colOff>1667927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1682751</xdr:colOff>
      <xdr:row>0</xdr:row>
      <xdr:rowOff>0</xdr:rowOff>
    </xdr:from>
    <xdr:to>
      <xdr:col>5</xdr:col>
      <xdr:colOff>639234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3</xdr:col>
      <xdr:colOff>404279</xdr:colOff>
      <xdr:row>0</xdr:row>
      <xdr:rowOff>0</xdr:rowOff>
    </xdr:from>
    <xdr:to>
      <xdr:col>3</xdr:col>
      <xdr:colOff>1629832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3</xdr:col>
      <xdr:colOff>1656289</xdr:colOff>
      <xdr:row>2</xdr:row>
      <xdr:rowOff>79376</xdr:rowOff>
    </xdr:from>
    <xdr:to>
      <xdr:col>4</xdr:col>
      <xdr:colOff>1635124</xdr:colOff>
      <xdr:row>2</xdr:row>
      <xdr:rowOff>444501</xdr:rowOff>
    </xdr:to>
    <xdr:sp macro="" textlink="">
      <xdr:nvSpPr>
        <xdr:cNvPr id="30" name="Retângulo: Cantos Arredondados 1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/>
      </xdr:nvSpPr>
      <xdr:spPr>
        <a:xfrm>
          <a:off x="5281081" y="957793"/>
          <a:ext cx="2063752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</a:t>
          </a:r>
        </a:p>
      </xdr:txBody>
    </xdr:sp>
    <xdr:clientData/>
  </xdr:twoCellAnchor>
  <xdr:twoCellAnchor editAs="absolute">
    <xdr:from>
      <xdr:col>2</xdr:col>
      <xdr:colOff>2095501</xdr:colOff>
      <xdr:row>1</xdr:row>
      <xdr:rowOff>95250</xdr:rowOff>
    </xdr:from>
    <xdr:to>
      <xdr:col>3</xdr:col>
      <xdr:colOff>391584</xdr:colOff>
      <xdr:row>2</xdr:row>
      <xdr:rowOff>13567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360084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AREAS</a:t>
          </a:r>
        </a:p>
      </xdr:txBody>
    </xdr:sp>
    <xdr:clientData/>
  </xdr:twoCellAnchor>
  <xdr:twoCellAnchor editAs="absolute">
    <xdr:from>
      <xdr:col>3</xdr:col>
      <xdr:colOff>402160</xdr:colOff>
      <xdr:row>1</xdr:row>
      <xdr:rowOff>95250</xdr:rowOff>
    </xdr:from>
    <xdr:to>
      <xdr:col>5</xdr:col>
      <xdr:colOff>21159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619493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AJUSTES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3</xdr:col>
      <xdr:colOff>783166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5</xdr:col>
      <xdr:colOff>421219</xdr:colOff>
      <xdr:row>0</xdr:row>
      <xdr:rowOff>0</xdr:rowOff>
    </xdr:from>
    <xdr:to>
      <xdr:col>6</xdr:col>
      <xdr:colOff>658285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668862</xdr:colOff>
      <xdr:row>0</xdr:row>
      <xdr:rowOff>0</xdr:rowOff>
    </xdr:from>
    <xdr:to>
      <xdr:col>8</xdr:col>
      <xdr:colOff>80427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8</xdr:col>
      <xdr:colOff>95251</xdr:colOff>
      <xdr:row>0</xdr:row>
      <xdr:rowOff>0</xdr:rowOff>
    </xdr:from>
    <xdr:to>
      <xdr:col>9</xdr:col>
      <xdr:colOff>321734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3</xdr:col>
      <xdr:colOff>806446</xdr:colOff>
      <xdr:row>0</xdr:row>
      <xdr:rowOff>0</xdr:rowOff>
    </xdr:from>
    <xdr:to>
      <xdr:col>5</xdr:col>
      <xdr:colOff>402165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5</xdr:col>
      <xdr:colOff>172507</xdr:colOff>
      <xdr:row>2</xdr:row>
      <xdr:rowOff>79376</xdr:rowOff>
    </xdr:from>
    <xdr:to>
      <xdr:col>7</xdr:col>
      <xdr:colOff>470958</xdr:colOff>
      <xdr:row>2</xdr:row>
      <xdr:rowOff>444501</xdr:rowOff>
    </xdr:to>
    <xdr:sp macro="" textlink="">
      <xdr:nvSpPr>
        <xdr:cNvPr id="18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035549" y="957793"/>
          <a:ext cx="193886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1016004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</a:t>
          </a:r>
        </a:p>
      </xdr:txBody>
    </xdr:sp>
    <xdr:clientData/>
  </xdr:twoCellAnchor>
  <xdr:twoCellAnchor editAs="absolute">
    <xdr:from>
      <xdr:col>3</xdr:col>
      <xdr:colOff>1026584</xdr:colOff>
      <xdr:row>1</xdr:row>
      <xdr:rowOff>95250</xdr:rowOff>
    </xdr:from>
    <xdr:to>
      <xdr:col>3</xdr:col>
      <xdr:colOff>2275417</xdr:colOff>
      <xdr:row>2</xdr:row>
      <xdr:rowOff>13567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360084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AREAS</a:t>
          </a:r>
        </a:p>
      </xdr:txBody>
    </xdr:sp>
    <xdr:clientData/>
  </xdr:twoCellAnchor>
  <xdr:twoCellAnchor editAs="absolute">
    <xdr:from>
      <xdr:col>3</xdr:col>
      <xdr:colOff>2285993</xdr:colOff>
      <xdr:row>1</xdr:row>
      <xdr:rowOff>95250</xdr:rowOff>
    </xdr:from>
    <xdr:to>
      <xdr:col>4</xdr:col>
      <xdr:colOff>719659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619493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AJUSTES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74082</xdr:colOff>
      <xdr:row>0</xdr:row>
      <xdr:rowOff>0</xdr:rowOff>
    </xdr:from>
    <xdr:to>
      <xdr:col>3</xdr:col>
      <xdr:colOff>1115481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1126064</xdr:colOff>
      <xdr:row>0</xdr:row>
      <xdr:rowOff>0</xdr:rowOff>
    </xdr:from>
    <xdr:to>
      <xdr:col>3</xdr:col>
      <xdr:colOff>2666999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5</xdr:col>
      <xdr:colOff>283636</xdr:colOff>
      <xdr:row>0</xdr:row>
      <xdr:rowOff>0</xdr:rowOff>
    </xdr:from>
    <xdr:to>
      <xdr:col>6</xdr:col>
      <xdr:colOff>520701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531278</xdr:colOff>
      <xdr:row>0</xdr:row>
      <xdr:rowOff>0</xdr:rowOff>
    </xdr:from>
    <xdr:to>
      <xdr:col>7</xdr:col>
      <xdr:colOff>757761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7</xdr:col>
      <xdr:colOff>772585</xdr:colOff>
      <xdr:row>0</xdr:row>
      <xdr:rowOff>0</xdr:rowOff>
    </xdr:from>
    <xdr:to>
      <xdr:col>9</xdr:col>
      <xdr:colOff>184150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3</xdr:col>
      <xdr:colOff>2690279</xdr:colOff>
      <xdr:row>0</xdr:row>
      <xdr:rowOff>0</xdr:rowOff>
    </xdr:from>
    <xdr:to>
      <xdr:col>5</xdr:col>
      <xdr:colOff>264582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4</xdr:col>
      <xdr:colOff>777873</xdr:colOff>
      <xdr:row>2</xdr:row>
      <xdr:rowOff>79376</xdr:rowOff>
    </xdr:from>
    <xdr:to>
      <xdr:col>7</xdr:col>
      <xdr:colOff>305328</xdr:colOff>
      <xdr:row>2</xdr:row>
      <xdr:rowOff>444501</xdr:rowOff>
    </xdr:to>
    <xdr:sp macro="" textlink="">
      <xdr:nvSpPr>
        <xdr:cNvPr id="18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4937123" y="957793"/>
          <a:ext cx="2003955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529171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METAS</a:t>
          </a:r>
        </a:p>
      </xdr:txBody>
    </xdr:sp>
    <xdr:clientData/>
  </xdr:twoCellAnchor>
  <xdr:twoCellAnchor editAs="absolute">
    <xdr:from>
      <xdr:col>3</xdr:col>
      <xdr:colOff>539750</xdr:colOff>
      <xdr:row>1</xdr:row>
      <xdr:rowOff>95250</xdr:rowOff>
    </xdr:from>
    <xdr:to>
      <xdr:col>5</xdr:col>
      <xdr:colOff>30250</xdr:colOff>
      <xdr:row>2</xdr:row>
      <xdr:rowOff>13567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360083" y="592667"/>
          <a:ext cx="1332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RESULTADO ACTUAL</a:t>
          </a:r>
        </a:p>
      </xdr:txBody>
    </xdr:sp>
    <xdr:clientData/>
  </xdr:twoCellAnchor>
  <xdr:twoCellAnchor editAs="absolute">
    <xdr:from>
      <xdr:col>5</xdr:col>
      <xdr:colOff>42327</xdr:colOff>
      <xdr:row>1</xdr:row>
      <xdr:rowOff>95250</xdr:rowOff>
    </xdr:from>
    <xdr:to>
      <xdr:col>6</xdr:col>
      <xdr:colOff>370410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704160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AÑO ANTERIOR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628648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639231</xdr:colOff>
      <xdr:row>0</xdr:row>
      <xdr:rowOff>0</xdr:rowOff>
    </xdr:from>
    <xdr:to>
      <xdr:col>5</xdr:col>
      <xdr:colOff>338666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6</xdr:col>
      <xdr:colOff>685803</xdr:colOff>
      <xdr:row>0</xdr:row>
      <xdr:rowOff>0</xdr:rowOff>
    </xdr:from>
    <xdr:to>
      <xdr:col>7</xdr:col>
      <xdr:colOff>817035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827612</xdr:colOff>
      <xdr:row>0</xdr:row>
      <xdr:rowOff>0</xdr:rowOff>
    </xdr:from>
    <xdr:to>
      <xdr:col>9</xdr:col>
      <xdr:colOff>27511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9</xdr:col>
      <xdr:colOff>42335</xdr:colOff>
      <xdr:row>0</xdr:row>
      <xdr:rowOff>0</xdr:rowOff>
    </xdr:from>
    <xdr:to>
      <xdr:col>10</xdr:col>
      <xdr:colOff>162984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5</xdr:col>
      <xdr:colOff>361946</xdr:colOff>
      <xdr:row>0</xdr:row>
      <xdr:rowOff>0</xdr:rowOff>
    </xdr:from>
    <xdr:to>
      <xdr:col>6</xdr:col>
      <xdr:colOff>666749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6</xdr:col>
      <xdr:colOff>430737</xdr:colOff>
      <xdr:row>2</xdr:row>
      <xdr:rowOff>79376</xdr:rowOff>
    </xdr:from>
    <xdr:to>
      <xdr:col>8</xdr:col>
      <xdr:colOff>656165</xdr:colOff>
      <xdr:row>2</xdr:row>
      <xdr:rowOff>444501</xdr:rowOff>
    </xdr:to>
    <xdr:sp macro="" textlink="">
      <xdr:nvSpPr>
        <xdr:cNvPr id="18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029196" y="957793"/>
          <a:ext cx="2077511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529171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METAS</a:t>
          </a:r>
        </a:p>
      </xdr:txBody>
    </xdr:sp>
    <xdr:clientData/>
  </xdr:twoCellAnchor>
  <xdr:twoCellAnchor editAs="absolute">
    <xdr:from>
      <xdr:col>3</xdr:col>
      <xdr:colOff>539750</xdr:colOff>
      <xdr:row>1</xdr:row>
      <xdr:rowOff>95250</xdr:rowOff>
    </xdr:from>
    <xdr:to>
      <xdr:col>5</xdr:col>
      <xdr:colOff>30250</xdr:colOff>
      <xdr:row>2</xdr:row>
      <xdr:rowOff>13567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2360083" y="592667"/>
          <a:ext cx="133200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RESULTADO ACTUAL</a:t>
          </a:r>
        </a:p>
      </xdr:txBody>
    </xdr:sp>
    <xdr:clientData/>
  </xdr:twoCellAnchor>
  <xdr:twoCellAnchor editAs="absolute">
    <xdr:from>
      <xdr:col>5</xdr:col>
      <xdr:colOff>42327</xdr:colOff>
      <xdr:row>1</xdr:row>
      <xdr:rowOff>95250</xdr:rowOff>
    </xdr:from>
    <xdr:to>
      <xdr:col>6</xdr:col>
      <xdr:colOff>370410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704160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AÑO ANTERIOR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628648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639231</xdr:colOff>
      <xdr:row>0</xdr:row>
      <xdr:rowOff>0</xdr:rowOff>
    </xdr:from>
    <xdr:to>
      <xdr:col>5</xdr:col>
      <xdr:colOff>338666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6</xdr:col>
      <xdr:colOff>685803</xdr:colOff>
      <xdr:row>0</xdr:row>
      <xdr:rowOff>0</xdr:rowOff>
    </xdr:from>
    <xdr:to>
      <xdr:col>7</xdr:col>
      <xdr:colOff>817035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827612</xdr:colOff>
      <xdr:row>0</xdr:row>
      <xdr:rowOff>0</xdr:rowOff>
    </xdr:from>
    <xdr:to>
      <xdr:col>9</xdr:col>
      <xdr:colOff>27511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9</xdr:col>
      <xdr:colOff>42335</xdr:colOff>
      <xdr:row>0</xdr:row>
      <xdr:rowOff>0</xdr:rowOff>
    </xdr:from>
    <xdr:to>
      <xdr:col>10</xdr:col>
      <xdr:colOff>162984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5</xdr:col>
      <xdr:colOff>361946</xdr:colOff>
      <xdr:row>0</xdr:row>
      <xdr:rowOff>0</xdr:rowOff>
    </xdr:from>
    <xdr:to>
      <xdr:col>6</xdr:col>
      <xdr:colOff>666749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6</xdr:col>
      <xdr:colOff>351362</xdr:colOff>
      <xdr:row>2</xdr:row>
      <xdr:rowOff>79376</xdr:rowOff>
    </xdr:from>
    <xdr:to>
      <xdr:col>8</xdr:col>
      <xdr:colOff>740832</xdr:colOff>
      <xdr:row>2</xdr:row>
      <xdr:rowOff>444501</xdr:rowOff>
    </xdr:to>
    <xdr:sp macro="" textlink="">
      <xdr:nvSpPr>
        <xdr:cNvPr id="18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4949821" y="957793"/>
          <a:ext cx="2241553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529171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METAS</a:t>
          </a:r>
        </a:p>
      </xdr:txBody>
    </xdr:sp>
    <xdr:clientData/>
  </xdr:twoCellAnchor>
  <xdr:twoCellAnchor editAs="absolute">
    <xdr:from>
      <xdr:col>3</xdr:col>
      <xdr:colOff>539750</xdr:colOff>
      <xdr:row>1</xdr:row>
      <xdr:rowOff>95250</xdr:rowOff>
    </xdr:from>
    <xdr:to>
      <xdr:col>5</xdr:col>
      <xdr:colOff>30250</xdr:colOff>
      <xdr:row>2</xdr:row>
      <xdr:rowOff>13567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2360083" y="592667"/>
          <a:ext cx="1332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RESULTADO ACTUAL</a:t>
          </a:r>
        </a:p>
      </xdr:txBody>
    </xdr:sp>
    <xdr:clientData/>
  </xdr:twoCellAnchor>
  <xdr:twoCellAnchor editAs="absolute">
    <xdr:from>
      <xdr:col>5</xdr:col>
      <xdr:colOff>42327</xdr:colOff>
      <xdr:row>1</xdr:row>
      <xdr:rowOff>95250</xdr:rowOff>
    </xdr:from>
    <xdr:to>
      <xdr:col>6</xdr:col>
      <xdr:colOff>370410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3704160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AÑO ANTERIOR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628648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639231</xdr:colOff>
      <xdr:row>0</xdr:row>
      <xdr:rowOff>0</xdr:rowOff>
    </xdr:from>
    <xdr:to>
      <xdr:col>5</xdr:col>
      <xdr:colOff>338666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6</xdr:col>
      <xdr:colOff>685803</xdr:colOff>
      <xdr:row>0</xdr:row>
      <xdr:rowOff>0</xdr:rowOff>
    </xdr:from>
    <xdr:to>
      <xdr:col>7</xdr:col>
      <xdr:colOff>817035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827612</xdr:colOff>
      <xdr:row>0</xdr:row>
      <xdr:rowOff>0</xdr:rowOff>
    </xdr:from>
    <xdr:to>
      <xdr:col>9</xdr:col>
      <xdr:colOff>27511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9</xdr:col>
      <xdr:colOff>42335</xdr:colOff>
      <xdr:row>0</xdr:row>
      <xdr:rowOff>0</xdr:rowOff>
    </xdr:from>
    <xdr:to>
      <xdr:col>10</xdr:col>
      <xdr:colOff>162984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5</xdr:col>
      <xdr:colOff>361946</xdr:colOff>
      <xdr:row>0</xdr:row>
      <xdr:rowOff>0</xdr:rowOff>
    </xdr:from>
    <xdr:to>
      <xdr:col>6</xdr:col>
      <xdr:colOff>666749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6</xdr:col>
      <xdr:colOff>346071</xdr:colOff>
      <xdr:row>2</xdr:row>
      <xdr:rowOff>79376</xdr:rowOff>
    </xdr:from>
    <xdr:to>
      <xdr:col>8</xdr:col>
      <xdr:colOff>560916</xdr:colOff>
      <xdr:row>2</xdr:row>
      <xdr:rowOff>444501</xdr:rowOff>
    </xdr:to>
    <xdr:sp macro="" textlink="">
      <xdr:nvSpPr>
        <xdr:cNvPr id="18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4944530" y="957793"/>
          <a:ext cx="206692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1047754</xdr:colOff>
      <xdr:row>1</xdr:row>
      <xdr:rowOff>95250</xdr:rowOff>
    </xdr:from>
    <xdr:to>
      <xdr:col>3</xdr:col>
      <xdr:colOff>963083</xdr:colOff>
      <xdr:row>2</xdr:row>
      <xdr:rowOff>13567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312337" y="592667"/>
          <a:ext cx="18732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SEGUIMIENTO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226481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237064</xdr:colOff>
      <xdr:row>0</xdr:row>
      <xdr:rowOff>0</xdr:rowOff>
    </xdr:from>
    <xdr:to>
      <xdr:col>3</xdr:col>
      <xdr:colOff>1777999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3</xdr:col>
      <xdr:colOff>3045886</xdr:colOff>
      <xdr:row>0</xdr:row>
      <xdr:rowOff>0</xdr:rowOff>
    </xdr:from>
    <xdr:to>
      <xdr:col>4</xdr:col>
      <xdr:colOff>986368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996945</xdr:colOff>
      <xdr:row>0</xdr:row>
      <xdr:rowOff>0</xdr:rowOff>
    </xdr:from>
    <xdr:to>
      <xdr:col>4</xdr:col>
      <xdr:colOff>2038344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2053168</xdr:colOff>
      <xdr:row>0</xdr:row>
      <xdr:rowOff>0</xdr:rowOff>
    </xdr:from>
    <xdr:to>
      <xdr:col>4</xdr:col>
      <xdr:colOff>3094567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3</xdr:col>
      <xdr:colOff>1801279</xdr:colOff>
      <xdr:row>0</xdr:row>
      <xdr:rowOff>0</xdr:rowOff>
    </xdr:from>
    <xdr:to>
      <xdr:col>3</xdr:col>
      <xdr:colOff>3026832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>
    <xdr:from>
      <xdr:col>3</xdr:col>
      <xdr:colOff>2735792</xdr:colOff>
      <xdr:row>2</xdr:row>
      <xdr:rowOff>79376</xdr:rowOff>
    </xdr:from>
    <xdr:to>
      <xdr:col>4</xdr:col>
      <xdr:colOff>1635124</xdr:colOff>
      <xdr:row>2</xdr:row>
      <xdr:rowOff>444501</xdr:rowOff>
    </xdr:to>
    <xdr:sp macro="" textlink="">
      <xdr:nvSpPr>
        <xdr:cNvPr id="10" name="Retângulo: Cantos Arredondados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4958292" y="957793"/>
          <a:ext cx="2016124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95250</xdr:rowOff>
    </xdr:from>
    <xdr:to>
      <xdr:col>4</xdr:col>
      <xdr:colOff>381000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00670" y="592667"/>
          <a:ext cx="169333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PANEL DE INDICADORES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116415</xdr:colOff>
      <xdr:row>0</xdr:row>
      <xdr:rowOff>0</xdr:rowOff>
    </xdr:from>
    <xdr:to>
      <xdr:col>4</xdr:col>
      <xdr:colOff>35981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4</xdr:col>
      <xdr:colOff>46564</xdr:colOff>
      <xdr:row>0</xdr:row>
      <xdr:rowOff>0</xdr:rowOff>
    </xdr:from>
    <xdr:to>
      <xdr:col>5</xdr:col>
      <xdr:colOff>719666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7</xdr:col>
      <xdr:colOff>251886</xdr:colOff>
      <xdr:row>0</xdr:row>
      <xdr:rowOff>0</xdr:rowOff>
    </xdr:from>
    <xdr:to>
      <xdr:col>8</xdr:col>
      <xdr:colOff>436035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446612</xdr:colOff>
      <xdr:row>0</xdr:row>
      <xdr:rowOff>0</xdr:rowOff>
    </xdr:from>
    <xdr:to>
      <xdr:col>9</xdr:col>
      <xdr:colOff>620177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9</xdr:col>
      <xdr:colOff>635001</xdr:colOff>
      <xdr:row>0</xdr:row>
      <xdr:rowOff>0</xdr:rowOff>
    </xdr:from>
    <xdr:to>
      <xdr:col>10</xdr:col>
      <xdr:colOff>808567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5</xdr:col>
      <xdr:colOff>742946</xdr:colOff>
      <xdr:row>0</xdr:row>
      <xdr:rowOff>0</xdr:rowOff>
    </xdr:from>
    <xdr:to>
      <xdr:col>7</xdr:col>
      <xdr:colOff>232832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4</xdr:col>
      <xdr:colOff>391584</xdr:colOff>
      <xdr:row>1</xdr:row>
      <xdr:rowOff>97367</xdr:rowOff>
    </xdr:from>
    <xdr:to>
      <xdr:col>5</xdr:col>
      <xdr:colOff>698500</xdr:colOff>
      <xdr:row>2</xdr:row>
      <xdr:rowOff>15684</xdr:rowOff>
    </xdr:to>
    <xdr:sp macro="" textlink="">
      <xdr:nvSpPr>
        <xdr:cNvPr id="18" name="Retângulo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2804584" y="594784"/>
          <a:ext cx="117474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INDICADOR</a:t>
          </a:r>
        </a:p>
      </xdr:txBody>
    </xdr:sp>
    <xdr:clientData/>
  </xdr:twoCellAnchor>
  <xdr:twoCellAnchor editAs="absolute">
    <xdr:from>
      <xdr:col>5</xdr:col>
      <xdr:colOff>723900</xdr:colOff>
      <xdr:row>1</xdr:row>
      <xdr:rowOff>95250</xdr:rowOff>
    </xdr:from>
    <xdr:to>
      <xdr:col>7</xdr:col>
      <xdr:colOff>603250</xdr:colOff>
      <xdr:row>2</xdr:row>
      <xdr:rowOff>13567</xdr:rowOff>
    </xdr:to>
    <xdr:sp macro="" textlink="">
      <xdr:nvSpPr>
        <xdr:cNvPr id="19" name="Retângulo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4010026" y="592667"/>
          <a:ext cx="161501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PLANES DE ACCIÓN</a:t>
          </a:r>
        </a:p>
      </xdr:txBody>
    </xdr:sp>
    <xdr:clientData/>
  </xdr:twoCellAnchor>
  <xdr:twoCellAnchor>
    <xdr:from>
      <xdr:col>6</xdr:col>
      <xdr:colOff>739776</xdr:colOff>
      <xdr:row>2</xdr:row>
      <xdr:rowOff>79376</xdr:rowOff>
    </xdr:from>
    <xdr:to>
      <xdr:col>9</xdr:col>
      <xdr:colOff>169333</xdr:colOff>
      <xdr:row>2</xdr:row>
      <xdr:rowOff>444501</xdr:rowOff>
    </xdr:to>
    <xdr:sp macro="" textlink="">
      <xdr:nvSpPr>
        <xdr:cNvPr id="21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4893735" y="957793"/>
          <a:ext cx="2033057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42335</xdr:colOff>
      <xdr:row>13</xdr:row>
      <xdr:rowOff>14816</xdr:rowOff>
    </xdr:from>
    <xdr:to>
      <xdr:col>16</xdr:col>
      <xdr:colOff>1</xdr:colOff>
      <xdr:row>17</xdr:row>
      <xdr:rowOff>349250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19050</xdr:rowOff>
        </xdr:from>
        <xdr:to>
          <xdr:col>6</xdr:col>
          <xdr:colOff>9525</xdr:colOff>
          <xdr:row>5</xdr:row>
          <xdr:rowOff>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8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2</xdr:col>
      <xdr:colOff>836087</xdr:colOff>
      <xdr:row>1</xdr:row>
      <xdr:rowOff>95250</xdr:rowOff>
    </xdr:from>
    <xdr:to>
      <xdr:col>4</xdr:col>
      <xdr:colOff>455083</xdr:colOff>
      <xdr:row>2</xdr:row>
      <xdr:rowOff>13567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100670" y="592667"/>
          <a:ext cx="169333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PANEL DE INDICADORES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10582</xdr:colOff>
      <xdr:row>0</xdr:row>
      <xdr:rowOff>0</xdr:rowOff>
    </xdr:from>
    <xdr:to>
      <xdr:col>4</xdr:col>
      <xdr:colOff>110064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4</xdr:col>
      <xdr:colOff>120647</xdr:colOff>
      <xdr:row>0</xdr:row>
      <xdr:rowOff>0</xdr:rowOff>
    </xdr:from>
    <xdr:to>
      <xdr:col>5</xdr:col>
      <xdr:colOff>719666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/>
        </xdr:cNvSpPr>
      </xdr:nvSpPr>
      <xdr:spPr>
        <a:xfrm>
          <a:off x="2459564" y="0"/>
          <a:ext cx="1540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INDICADORES Y METAS</a:t>
          </a:r>
        </a:p>
      </xdr:txBody>
    </xdr:sp>
    <xdr:clientData/>
  </xdr:twoCellAnchor>
  <xdr:twoCellAnchor editAs="absolute">
    <xdr:from>
      <xdr:col>7</xdr:col>
      <xdr:colOff>103719</xdr:colOff>
      <xdr:row>0</xdr:row>
      <xdr:rowOff>0</xdr:rowOff>
    </xdr:from>
    <xdr:to>
      <xdr:col>8</xdr:col>
      <xdr:colOff>213785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/>
        </xdr:cNvSpPr>
      </xdr:nvSpPr>
      <xdr:spPr>
        <a:xfrm>
          <a:off x="526838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224362</xdr:colOff>
      <xdr:row>0</xdr:row>
      <xdr:rowOff>0</xdr:rowOff>
    </xdr:from>
    <xdr:to>
      <xdr:col>9</xdr:col>
      <xdr:colOff>323844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/>
        </xdr:cNvSpPr>
      </xdr:nvSpPr>
      <xdr:spPr>
        <a:xfrm>
          <a:off x="633094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9</xdr:col>
      <xdr:colOff>338668</xdr:colOff>
      <xdr:row>0</xdr:row>
      <xdr:rowOff>0</xdr:rowOff>
    </xdr:from>
    <xdr:to>
      <xdr:col>10</xdr:col>
      <xdr:colOff>438150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/>
        </xdr:cNvSpPr>
      </xdr:nvSpPr>
      <xdr:spPr>
        <a:xfrm>
          <a:off x="738716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5</xdr:col>
      <xdr:colOff>742946</xdr:colOff>
      <xdr:row>0</xdr:row>
      <xdr:rowOff>0</xdr:rowOff>
    </xdr:from>
    <xdr:to>
      <xdr:col>7</xdr:col>
      <xdr:colOff>84665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/>
        </xdr:cNvSpPr>
      </xdr:nvSpPr>
      <xdr:spPr>
        <a:xfrm>
          <a:off x="4023779" y="0"/>
          <a:ext cx="12255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4</xdr:col>
      <xdr:colOff>465667</xdr:colOff>
      <xdr:row>1</xdr:row>
      <xdr:rowOff>97367</xdr:rowOff>
    </xdr:from>
    <xdr:to>
      <xdr:col>5</xdr:col>
      <xdr:colOff>698500</xdr:colOff>
      <xdr:row>2</xdr:row>
      <xdr:rowOff>15684</xdr:rowOff>
    </xdr:to>
    <xdr:sp macro="" textlink="">
      <xdr:nvSpPr>
        <xdr:cNvPr id="19" name="Retângulo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2804584" y="594784"/>
          <a:ext cx="117474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POR INDICADOR</a:t>
          </a:r>
        </a:p>
      </xdr:txBody>
    </xdr:sp>
    <xdr:clientData/>
  </xdr:twoCellAnchor>
  <xdr:twoCellAnchor editAs="absolute">
    <xdr:from>
      <xdr:col>5</xdr:col>
      <xdr:colOff>723900</xdr:colOff>
      <xdr:row>1</xdr:row>
      <xdr:rowOff>95250</xdr:rowOff>
    </xdr:from>
    <xdr:to>
      <xdr:col>7</xdr:col>
      <xdr:colOff>105832</xdr:colOff>
      <xdr:row>2</xdr:row>
      <xdr:rowOff>13567</xdr:rowOff>
    </xdr:to>
    <xdr:sp macro="" textlink="">
      <xdr:nvSpPr>
        <xdr:cNvPr id="20" name="Retângul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4004733" y="592667"/>
          <a:ext cx="126576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PLANES DE ACCIÓN</a:t>
          </a:r>
        </a:p>
      </xdr:txBody>
    </xdr:sp>
    <xdr:clientData/>
  </xdr:twoCellAnchor>
  <xdr:twoCellAnchor>
    <xdr:from>
      <xdr:col>6</xdr:col>
      <xdr:colOff>698497</xdr:colOff>
      <xdr:row>2</xdr:row>
      <xdr:rowOff>84667</xdr:rowOff>
    </xdr:from>
    <xdr:to>
      <xdr:col>8</xdr:col>
      <xdr:colOff>724956</xdr:colOff>
      <xdr:row>2</xdr:row>
      <xdr:rowOff>449792</xdr:rowOff>
    </xdr:to>
    <xdr:sp macro="" textlink="">
      <xdr:nvSpPr>
        <xdr:cNvPr id="21" name="Retângulo: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4926539" y="963084"/>
          <a:ext cx="1910293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e5e00b96e23d4c/Luz%20Planilhas/Planilha%20de%20Sistema%20de%20Gest&#227;o%20de%20Indicadores%20e%20Metas%204.0/Exemplo%20Dashbo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</sheetNames>
    <sheetDataSet>
      <sheetData sheetId="0">
        <row r="3">
          <cell r="O3" t="str">
            <v>J</v>
          </cell>
          <cell r="P3" t="str">
            <v>F</v>
          </cell>
          <cell r="Q3" t="str">
            <v>M</v>
          </cell>
          <cell r="R3" t="str">
            <v>A</v>
          </cell>
          <cell r="S3" t="str">
            <v>M</v>
          </cell>
          <cell r="T3" t="str">
            <v>J</v>
          </cell>
          <cell r="U3" t="str">
            <v>J</v>
          </cell>
          <cell r="V3" t="str">
            <v>A</v>
          </cell>
          <cell r="W3" t="str">
            <v>S</v>
          </cell>
          <cell r="X3" t="str">
            <v>O</v>
          </cell>
          <cell r="Y3" t="str">
            <v>N</v>
          </cell>
          <cell r="Z3" t="str">
            <v>D</v>
          </cell>
        </row>
        <row r="6">
          <cell r="O6" t="str">
            <v>Meta</v>
          </cell>
        </row>
        <row r="7">
          <cell r="O7" t="str">
            <v>Resultado</v>
          </cell>
        </row>
        <row r="8">
          <cell r="O8" t="str">
            <v>Ano Anterior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F9B7-8C90-45FA-9CB1-7296CB0357FD}">
  <dimension ref="A1:I2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6" sqref="C6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12.875" style="126" customWidth="1"/>
    <col min="4" max="4" width="29.375" style="126" customWidth="1"/>
    <col min="5" max="5" width="13.875" style="126" customWidth="1"/>
    <col min="6" max="6" width="31.75" style="126" customWidth="1"/>
    <col min="7" max="23" width="10.75" style="40" customWidth="1"/>
    <col min="24" max="16384" width="11" style="40"/>
  </cols>
  <sheetData>
    <row r="1" spans="1:9" s="34" customFormat="1" ht="39" customHeight="1"/>
    <row r="2" spans="1:9" s="37" customFormat="1" ht="30" customHeight="1">
      <c r="C2" s="35"/>
      <c r="D2" s="36"/>
      <c r="E2" s="36"/>
      <c r="F2" s="36"/>
      <c r="G2" s="36"/>
      <c r="H2" s="36"/>
      <c r="I2" s="36"/>
    </row>
    <row r="3" spans="1:9" s="123" customFormat="1" ht="44.25" customHeight="1">
      <c r="A3" s="122"/>
      <c r="C3" s="124" t="s">
        <v>134</v>
      </c>
      <c r="E3" s="125"/>
      <c r="F3" s="125"/>
    </row>
    <row r="4" spans="1:9" ht="15" customHeight="1" thickBot="1">
      <c r="C4" s="38"/>
      <c r="D4" s="39"/>
      <c r="E4" s="39"/>
      <c r="F4" s="39"/>
      <c r="G4" s="39"/>
      <c r="H4" s="39"/>
      <c r="I4" s="39"/>
    </row>
    <row r="5" spans="1:9" ht="30" customHeight="1" thickTop="1">
      <c r="C5" s="41" t="s">
        <v>26</v>
      </c>
      <c r="D5" s="41" t="s">
        <v>27</v>
      </c>
      <c r="E5" s="41" t="s">
        <v>28</v>
      </c>
      <c r="F5" s="41" t="s">
        <v>29</v>
      </c>
    </row>
    <row r="6" spans="1:9" ht="30" customHeight="1">
      <c r="C6" s="95" t="s">
        <v>124</v>
      </c>
      <c r="D6" s="96" t="s">
        <v>46</v>
      </c>
      <c r="E6" s="95" t="s">
        <v>126</v>
      </c>
      <c r="F6" s="95" t="s">
        <v>47</v>
      </c>
    </row>
    <row r="7" spans="1:9" ht="30" customHeight="1">
      <c r="C7" s="95" t="s">
        <v>125</v>
      </c>
      <c r="D7" s="105" t="s">
        <v>105</v>
      </c>
      <c r="E7" s="95" t="s">
        <v>127</v>
      </c>
      <c r="F7" s="95" t="s">
        <v>48</v>
      </c>
    </row>
    <row r="8" spans="1:9" ht="30" customHeight="1">
      <c r="C8" s="95" t="s">
        <v>124</v>
      </c>
      <c r="D8" s="105" t="s">
        <v>106</v>
      </c>
      <c r="E8" s="95" t="s">
        <v>128</v>
      </c>
      <c r="F8" s="95" t="s">
        <v>48</v>
      </c>
    </row>
    <row r="9" spans="1:9" ht="30" customHeight="1">
      <c r="C9" s="95" t="s">
        <v>125</v>
      </c>
      <c r="D9" s="96" t="s">
        <v>49</v>
      </c>
      <c r="E9" s="95" t="s">
        <v>128</v>
      </c>
      <c r="F9" s="95" t="s">
        <v>47</v>
      </c>
    </row>
    <row r="10" spans="1:9" ht="30" customHeight="1">
      <c r="C10" s="127"/>
      <c r="D10" s="128"/>
      <c r="E10" s="127"/>
      <c r="F10" s="127"/>
    </row>
    <row r="11" spans="1:9" ht="30" customHeight="1">
      <c r="C11" s="127"/>
      <c r="D11" s="128"/>
      <c r="E11" s="127"/>
      <c r="F11" s="127"/>
    </row>
    <row r="12" spans="1:9" ht="30" customHeight="1">
      <c r="C12" s="127"/>
      <c r="D12" s="128"/>
      <c r="E12" s="127"/>
      <c r="F12" s="127"/>
    </row>
    <row r="13" spans="1:9" ht="30" customHeight="1">
      <c r="C13" s="127"/>
      <c r="D13" s="128"/>
      <c r="E13" s="127"/>
      <c r="F13" s="127"/>
    </row>
    <row r="14" spans="1:9" ht="30" customHeight="1">
      <c r="C14" s="127"/>
      <c r="D14" s="128"/>
      <c r="E14" s="127"/>
      <c r="F14" s="127"/>
    </row>
    <row r="15" spans="1:9" ht="30" customHeight="1">
      <c r="C15" s="127"/>
      <c r="D15" s="128"/>
      <c r="E15" s="127"/>
      <c r="F15" s="127"/>
    </row>
    <row r="16" spans="1:9" ht="30" customHeight="1">
      <c r="C16" s="127"/>
      <c r="D16" s="128"/>
      <c r="E16" s="127"/>
      <c r="F16" s="127"/>
    </row>
    <row r="17" spans="3:6" ht="30" customHeight="1">
      <c r="C17" s="127"/>
      <c r="D17" s="128"/>
      <c r="E17" s="127"/>
      <c r="F17" s="127"/>
    </row>
    <row r="18" spans="3:6" ht="30" customHeight="1">
      <c r="C18" s="127"/>
      <c r="D18" s="128"/>
      <c r="E18" s="127"/>
      <c r="F18" s="127"/>
    </row>
    <row r="19" spans="3:6" ht="30" customHeight="1">
      <c r="C19" s="127"/>
      <c r="D19" s="128"/>
      <c r="E19" s="127"/>
      <c r="F19" s="127"/>
    </row>
    <row r="20" spans="3:6" ht="30" customHeight="1">
      <c r="C20" s="127"/>
      <c r="D20" s="128"/>
      <c r="E20" s="127"/>
      <c r="F20" s="127"/>
    </row>
    <row r="21" spans="3:6" ht="30" customHeight="1">
      <c r="C21" s="127"/>
      <c r="D21" s="128"/>
      <c r="E21" s="127"/>
      <c r="F21" s="127"/>
    </row>
    <row r="22" spans="3:6" ht="30" customHeight="1">
      <c r="C22" s="127"/>
      <c r="D22" s="128"/>
      <c r="E22" s="127"/>
      <c r="F22" s="127"/>
    </row>
    <row r="23" spans="3:6" ht="30" customHeight="1">
      <c r="C23" s="127"/>
      <c r="D23" s="128"/>
      <c r="E23" s="127"/>
      <c r="F23" s="127"/>
    </row>
    <row r="24" spans="3:6" ht="30" customHeight="1">
      <c r="C24" s="127"/>
      <c r="D24" s="128"/>
      <c r="E24" s="127"/>
      <c r="F24" s="127"/>
    </row>
    <row r="25" spans="3:6" ht="30" customHeight="1">
      <c r="C25" s="127"/>
      <c r="D25" s="129"/>
      <c r="E25" s="127"/>
      <c r="F25" s="127"/>
    </row>
    <row r="26" spans="3:6" ht="30" customHeight="1">
      <c r="C26" s="127"/>
      <c r="D26" s="128"/>
      <c r="E26" s="127"/>
      <c r="F26" s="127"/>
    </row>
    <row r="27" spans="3:6" ht="30" customHeight="1">
      <c r="C27" s="127"/>
      <c r="D27" s="128"/>
      <c r="E27" s="127"/>
      <c r="F27" s="127"/>
    </row>
    <row r="28" spans="3:6" ht="30" customHeight="1">
      <c r="C28" s="127"/>
      <c r="D28" s="128"/>
      <c r="E28" s="127"/>
      <c r="F28" s="127"/>
    </row>
    <row r="29" spans="3:6" ht="30" customHeight="1">
      <c r="C29" s="127"/>
      <c r="D29" s="128"/>
      <c r="E29" s="127"/>
      <c r="F29" s="127"/>
    </row>
  </sheetData>
  <sheetProtection algorithmName="SHA-512" hashValue="CEqZxe7344YOV/RqP6tRyXfrA86JrAInKOq/fCVuYew0/8F4wyyOGfic36F5N8G4mv/p2BzXMxRGaZDt+assfA==" saltValue="VAVieGUYx9Fg9rt6l0VHHQ==" spinCount="100000" sheet="1" objects="1" scenarios="1" formatCells="0" formatColumns="0" formatRows="0" selectLockedCells="1"/>
  <autoFilter ref="C5:F5" xr:uid="{DFC70DE9-6030-4EAF-9BB1-8A5974684999}"/>
  <conditionalFormatting sqref="C6:C29">
    <cfRule type="containsText" dxfId="183" priority="1" operator="containsText" text="Disminuir">
      <formula>NOT(ISERROR(SEARCH("Disminuir",C6)))</formula>
    </cfRule>
    <cfRule type="containsText" dxfId="182" priority="2" operator="containsText" text="Aumentar">
      <formula>NOT(ISERROR(SEARCH("Aumentar",C6)))</formula>
    </cfRule>
  </conditionalFormatting>
  <dataValidations count="2">
    <dataValidation type="list" allowBlank="1" showInputMessage="1" showErrorMessage="1" sqref="C6:C29" xr:uid="{8FA2C6D5-0E9A-463D-B1C0-FB3803D4AD1F}">
      <formula1>"Aumentar,Disminuir"</formula1>
    </dataValidation>
    <dataValidation type="list" allowBlank="1" showInputMessage="1" showErrorMessage="1" sqref="E6:E29" xr:uid="{5BCF4DCD-6E18-4DC2-8192-A956EB614C4B}">
      <formula1>"Moneda,Número,Porcentaje"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852956-EFA4-4562-89D5-6ED19C3B2B23}">
          <x14:formula1>
            <xm:f>Areas!$C$6:$C$15</xm:f>
          </x14:formula1>
          <xm:sqref>F6:F29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0E60-0D90-448B-9BB0-6C3ECDC9BEF6}">
  <dimension ref="A1:P578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14.875" style="40" customWidth="1"/>
    <col min="4" max="16" width="12.375" style="40" customWidth="1"/>
    <col min="17" max="23" width="10.75" style="40" customWidth="1"/>
    <col min="24" max="16384" width="11" style="40"/>
  </cols>
  <sheetData>
    <row r="1" spans="1:16" s="34" customFormat="1" ht="39" customHeight="1"/>
    <row r="2" spans="1:16" s="37" customFormat="1" ht="30" customHeight="1">
      <c r="C2" s="35"/>
      <c r="D2" s="36"/>
      <c r="E2" s="36"/>
      <c r="F2" s="36"/>
      <c r="G2" s="36"/>
      <c r="H2" s="36"/>
      <c r="I2" s="36"/>
    </row>
    <row r="3" spans="1:16" s="123" customFormat="1" ht="44.25" customHeight="1">
      <c r="A3" s="122"/>
      <c r="C3" s="124" t="s">
        <v>134</v>
      </c>
      <c r="E3" s="125"/>
      <c r="F3" s="125"/>
    </row>
    <row r="4" spans="1:16" ht="6.75" customHeight="1" thickBot="1">
      <c r="C4" s="38"/>
      <c r="D4" s="39">
        <v>1</v>
      </c>
      <c r="E4" s="39">
        <v>2</v>
      </c>
      <c r="F4" s="39">
        <v>3</v>
      </c>
      <c r="G4" s="39">
        <v>4</v>
      </c>
      <c r="H4" s="39">
        <v>5</v>
      </c>
      <c r="I4" s="39">
        <v>6</v>
      </c>
      <c r="J4" s="39">
        <v>7</v>
      </c>
      <c r="K4" s="39">
        <v>8</v>
      </c>
      <c r="L4" s="39">
        <v>9</v>
      </c>
      <c r="M4" s="39">
        <v>10</v>
      </c>
      <c r="N4" s="39">
        <v>11</v>
      </c>
      <c r="O4" s="39">
        <v>12</v>
      </c>
    </row>
    <row r="5" spans="1:16" ht="25.5" customHeight="1" thickTop="1" thickBot="1">
      <c r="C5" s="50" t="s">
        <v>122</v>
      </c>
      <c r="D5" s="46" t="s">
        <v>33</v>
      </c>
      <c r="E5" s="41" t="s">
        <v>34</v>
      </c>
      <c r="F5" s="41" t="s">
        <v>35</v>
      </c>
      <c r="G5" s="41" t="s">
        <v>36</v>
      </c>
      <c r="H5" s="41" t="s">
        <v>37</v>
      </c>
      <c r="I5" s="41" t="s">
        <v>38</v>
      </c>
      <c r="J5" s="41" t="s">
        <v>39</v>
      </c>
      <c r="K5" s="41" t="s">
        <v>40</v>
      </c>
      <c r="L5" s="41" t="s">
        <v>41</v>
      </c>
      <c r="M5" s="41" t="s">
        <v>42</v>
      </c>
      <c r="N5" s="41" t="s">
        <v>43</v>
      </c>
      <c r="O5" s="41" t="s">
        <v>44</v>
      </c>
      <c r="P5" s="41" t="s">
        <v>45</v>
      </c>
    </row>
    <row r="6" spans="1:16" ht="25.5" customHeight="1" thickTop="1">
      <c r="C6" s="120" t="s">
        <v>45</v>
      </c>
      <c r="D6" s="115">
        <f>SUM(D7:D10)</f>
        <v>5</v>
      </c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5">
        <f>SUM(D6:O6)</f>
        <v>5</v>
      </c>
    </row>
    <row r="7" spans="1:16" ht="25.5" customHeight="1">
      <c r="C7" s="116" t="s">
        <v>129</v>
      </c>
      <c r="D7" s="58">
        <f>COUNTIFS(PA!$K$6:$K$1005,D$4,PA!$I$6:$I$1005,$C7)</f>
        <v>1</v>
      </c>
      <c r="E7" s="58">
        <f>COUNTIFS(PA!$K$6:$K$1005,E$4,PA!$I$6:$I$1005,$C7)</f>
        <v>0</v>
      </c>
      <c r="F7" s="58">
        <f>COUNTIFS(PA!$K$6:$K$1005,F$4,PA!$I$6:$I$1005,$C7)</f>
        <v>0</v>
      </c>
      <c r="G7" s="58">
        <f>COUNTIFS(PA!$K$6:$K$1005,G$4,PA!$I$6:$I$1005,$C7)</f>
        <v>0</v>
      </c>
      <c r="H7" s="58">
        <f>COUNTIFS(PA!$K$6:$K$1005,H$4,PA!$I$6:$I$1005,$C7)</f>
        <v>0</v>
      </c>
      <c r="I7" s="58">
        <f>COUNTIFS(PA!$K$6:$K$1005,I$4,PA!$I$6:$I$1005,$C7)</f>
        <v>0</v>
      </c>
      <c r="J7" s="58">
        <f>COUNTIFS(PA!$K$6:$K$1005,J$4,PA!$I$6:$I$1005,$C7)</f>
        <v>0</v>
      </c>
      <c r="K7" s="58">
        <f>COUNTIFS(PA!$K$6:$K$1005,K$4,PA!$I$6:$I$1005,$C7)</f>
        <v>0</v>
      </c>
      <c r="L7" s="58">
        <f>COUNTIFS(PA!$K$6:$K$1005,L$4,PA!$I$6:$I$1005,$C7)</f>
        <v>0</v>
      </c>
      <c r="M7" s="58">
        <f>COUNTIFS(PA!$K$6:$K$1005,M$4,PA!$I$6:$I$1005,$C7)</f>
        <v>0</v>
      </c>
      <c r="N7" s="58">
        <f>COUNTIFS(PA!$K$6:$K$1005,N$4,PA!$I$6:$I$1005,$C7)</f>
        <v>0</v>
      </c>
      <c r="O7" s="58">
        <f>COUNTIFS(PA!$K$6:$K$1005,O$4,PA!$I$6:$I$1005,$C7)</f>
        <v>0</v>
      </c>
      <c r="P7" s="115">
        <f t="shared" ref="P7:P10" si="0">SUM(D7:O7)</f>
        <v>1</v>
      </c>
    </row>
    <row r="8" spans="1:16" ht="25.5" customHeight="1">
      <c r="C8" s="117" t="s">
        <v>100</v>
      </c>
      <c r="D8" s="58">
        <f>COUNTIFS(PA!$K$6:$K$1005,D$4,PA!$I$6:$I$1005,$C8)</f>
        <v>2</v>
      </c>
      <c r="E8" s="58">
        <f>COUNTIFS(PA!$K$6:$K$1005,E$4,PA!$I$6:$I$1005,$C8)</f>
        <v>0</v>
      </c>
      <c r="F8" s="58">
        <f>COUNTIFS(PA!$K$6:$K$1005,F$4,PA!$I$6:$I$1005,$C8)</f>
        <v>0</v>
      </c>
      <c r="G8" s="58">
        <f>COUNTIFS(PA!$K$6:$K$1005,G$4,PA!$I$6:$I$1005,$C8)</f>
        <v>0</v>
      </c>
      <c r="H8" s="58">
        <f>COUNTIFS(PA!$K$6:$K$1005,H$4,PA!$I$6:$I$1005,$C8)</f>
        <v>0</v>
      </c>
      <c r="I8" s="58">
        <f>COUNTIFS(PA!$K$6:$K$1005,I$4,PA!$I$6:$I$1005,$C8)</f>
        <v>0</v>
      </c>
      <c r="J8" s="58">
        <f>COUNTIFS(PA!$K$6:$K$1005,J$4,PA!$I$6:$I$1005,$C8)</f>
        <v>0</v>
      </c>
      <c r="K8" s="58">
        <f>COUNTIFS(PA!$K$6:$K$1005,K$4,PA!$I$6:$I$1005,$C8)</f>
        <v>0</v>
      </c>
      <c r="L8" s="58">
        <f>COUNTIFS(PA!$K$6:$K$1005,L$4,PA!$I$6:$I$1005,$C8)</f>
        <v>0</v>
      </c>
      <c r="M8" s="58">
        <f>COUNTIFS(PA!$K$6:$K$1005,M$4,PA!$I$6:$I$1005,$C8)</f>
        <v>0</v>
      </c>
      <c r="N8" s="58">
        <f>COUNTIFS(PA!$K$6:$K$1005,N$4,PA!$I$6:$I$1005,$C8)</f>
        <v>0</v>
      </c>
      <c r="O8" s="58">
        <f>COUNTIFS(PA!$K$6:$K$1005,O$4,PA!$I$6:$I$1005,$C8)</f>
        <v>0</v>
      </c>
      <c r="P8" s="115">
        <f t="shared" si="0"/>
        <v>2</v>
      </c>
    </row>
    <row r="9" spans="1:16" ht="25.5" customHeight="1">
      <c r="C9" s="118" t="s">
        <v>130</v>
      </c>
      <c r="D9" s="58">
        <f>COUNTIFS(PA!$K$6:$K$1005,D$4,PA!$I$6:$I$1005,$C9)</f>
        <v>1</v>
      </c>
      <c r="E9" s="58">
        <f>COUNTIFS(PA!$K$6:$K$1005,E$4,PA!$I$6:$I$1005,$C9)</f>
        <v>0</v>
      </c>
      <c r="F9" s="58">
        <f>COUNTIFS(PA!$K$6:$K$1005,F$4,PA!$I$6:$I$1005,$C9)</f>
        <v>0</v>
      </c>
      <c r="G9" s="58">
        <f>COUNTIFS(PA!$K$6:$K$1005,G$4,PA!$I$6:$I$1005,$C9)</f>
        <v>0</v>
      </c>
      <c r="H9" s="58">
        <f>COUNTIFS(PA!$K$6:$K$1005,H$4,PA!$I$6:$I$1005,$C9)</f>
        <v>0</v>
      </c>
      <c r="I9" s="58">
        <f>COUNTIFS(PA!$K$6:$K$1005,I$4,PA!$I$6:$I$1005,$C9)</f>
        <v>0</v>
      </c>
      <c r="J9" s="58">
        <f>COUNTIFS(PA!$K$6:$K$1005,J$4,PA!$I$6:$I$1005,$C9)</f>
        <v>0</v>
      </c>
      <c r="K9" s="58">
        <f>COUNTIFS(PA!$K$6:$K$1005,K$4,PA!$I$6:$I$1005,$C9)</f>
        <v>0</v>
      </c>
      <c r="L9" s="58">
        <f>COUNTIFS(PA!$K$6:$K$1005,L$4,PA!$I$6:$I$1005,$C9)</f>
        <v>0</v>
      </c>
      <c r="M9" s="58">
        <f>COUNTIFS(PA!$K$6:$K$1005,M$4,PA!$I$6:$I$1005,$C9)</f>
        <v>0</v>
      </c>
      <c r="N9" s="58">
        <f>COUNTIFS(PA!$K$6:$K$1005,N$4,PA!$I$6:$I$1005,$C9)</f>
        <v>0</v>
      </c>
      <c r="O9" s="58">
        <f>COUNTIFS(PA!$K$6:$K$1005,O$4,PA!$I$6:$I$1005,$C9)</f>
        <v>0</v>
      </c>
      <c r="P9" s="115">
        <f t="shared" si="0"/>
        <v>1</v>
      </c>
    </row>
    <row r="10" spans="1:16" ht="25.5" customHeight="1">
      <c r="C10" s="119" t="s">
        <v>131</v>
      </c>
      <c r="D10" s="58">
        <f>COUNTIFS(PA!$K$6:$K$1005,D$4,PA!$I$6:$I$1005,$C10)</f>
        <v>1</v>
      </c>
      <c r="E10" s="58">
        <f>COUNTIFS(PA!$K$6:$K$1005,E$4,PA!$I$6:$I$1005,$C10)</f>
        <v>0</v>
      </c>
      <c r="F10" s="58">
        <f>COUNTIFS(PA!$K$6:$K$1005,F$4,PA!$I$6:$I$1005,$C10)</f>
        <v>0</v>
      </c>
      <c r="G10" s="58">
        <f>COUNTIFS(PA!$K$6:$K$1005,G$4,PA!$I$6:$I$1005,$C10)</f>
        <v>0</v>
      </c>
      <c r="H10" s="58">
        <f>COUNTIFS(PA!$K$6:$K$1005,H$4,PA!$I$6:$I$1005,$C10)</f>
        <v>0</v>
      </c>
      <c r="I10" s="58">
        <f>COUNTIFS(PA!$K$6:$K$1005,I$4,PA!$I$6:$I$1005,$C10)</f>
        <v>0</v>
      </c>
      <c r="J10" s="58">
        <f>COUNTIFS(PA!$K$6:$K$1005,J$4,PA!$I$6:$I$1005,$C10)</f>
        <v>0</v>
      </c>
      <c r="K10" s="58">
        <f>COUNTIFS(PA!$K$6:$K$1005,K$4,PA!$I$6:$I$1005,$C10)</f>
        <v>0</v>
      </c>
      <c r="L10" s="58">
        <f>COUNTIFS(PA!$K$6:$K$1005,L$4,PA!$I$6:$I$1005,$C10)</f>
        <v>0</v>
      </c>
      <c r="M10" s="58">
        <f>COUNTIFS(PA!$K$6:$K$1005,M$4,PA!$I$6:$I$1005,$C10)</f>
        <v>0</v>
      </c>
      <c r="N10" s="58">
        <f>COUNTIFS(PA!$K$6:$K$1005,N$4,PA!$I$6:$I$1005,$C10)</f>
        <v>0</v>
      </c>
      <c r="O10" s="58">
        <f>COUNTIFS(PA!$K$6:$K$1005,O$4,PA!$I$6:$I$1005,$C10)</f>
        <v>0</v>
      </c>
      <c r="P10" s="115">
        <f t="shared" si="0"/>
        <v>1</v>
      </c>
    </row>
    <row r="11" spans="1:16" ht="30" customHeight="1">
      <c r="C11" s="74" t="s">
        <v>55</v>
      </c>
    </row>
    <row r="12" spans="1:16" ht="20.25" customHeight="1"/>
    <row r="13" spans="1:16" ht="30" customHeight="1"/>
    <row r="14" spans="1:16" ht="21.75" customHeight="1"/>
    <row r="15" spans="1:16" ht="30" customHeight="1"/>
    <row r="16" spans="1: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</sheetData>
  <sheetProtection algorithmName="SHA-512" hashValue="yDWg3m/YidJBv7LBirMAC7O15WlGbLZ6cUDun3lRcS0ZFLKlFkolk0irZ4mbYZ3DK/hSf/bG05V7QRWlpWdSnA==" saltValue="spWKou/+NwDlCnN6c+i3vw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B4C2-5B41-44FD-825C-6AC0CC83A40D}">
  <dimension ref="A1:O578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"/>
  <cols>
    <col min="1" max="1" width="2.125" style="81" customWidth="1"/>
    <col min="2" max="2" width="1.375" style="81" customWidth="1"/>
    <col min="3" max="3" width="25.25" style="81" customWidth="1"/>
    <col min="4" max="8" width="12.5" style="81" customWidth="1"/>
    <col min="9" max="9" width="1.25" style="81" customWidth="1"/>
    <col min="10" max="10" width="25.25" style="81" customWidth="1"/>
    <col min="11" max="15" width="12.5" style="81" customWidth="1"/>
    <col min="16" max="23" width="10.75" style="81" customWidth="1"/>
    <col min="24" max="16384" width="11" style="81"/>
  </cols>
  <sheetData>
    <row r="1" spans="1:15" s="77" customFormat="1" ht="39" customHeight="1"/>
    <row r="2" spans="1:15" s="79" customFormat="1" ht="30" customHeight="1">
      <c r="C2" s="78"/>
    </row>
    <row r="3" spans="1:15" s="123" customFormat="1" ht="44.25" customHeight="1">
      <c r="A3" s="122"/>
      <c r="C3" s="124" t="s">
        <v>134</v>
      </c>
      <c r="E3" s="125"/>
      <c r="F3" s="125"/>
    </row>
    <row r="4" spans="1:15" ht="6" customHeight="1" thickBot="1">
      <c r="C4" s="80"/>
    </row>
    <row r="5" spans="1:15" s="17" customFormat="1" ht="37.5" customHeight="1" thickTop="1" thickBot="1">
      <c r="C5" s="82" t="s">
        <v>27</v>
      </c>
      <c r="D5" s="82" t="s">
        <v>60</v>
      </c>
      <c r="E5" s="82" t="s">
        <v>61</v>
      </c>
      <c r="F5" s="82" t="s">
        <v>63</v>
      </c>
      <c r="G5" s="82" t="s">
        <v>62</v>
      </c>
      <c r="H5" s="82" t="s">
        <v>64</v>
      </c>
      <c r="J5" s="82" t="s">
        <v>27</v>
      </c>
      <c r="K5" s="82" t="s">
        <v>60</v>
      </c>
      <c r="L5" s="82" t="s">
        <v>61</v>
      </c>
      <c r="M5" s="82" t="s">
        <v>63</v>
      </c>
      <c r="N5" s="82" t="s">
        <v>62</v>
      </c>
      <c r="O5" s="82" t="s">
        <v>64</v>
      </c>
    </row>
    <row r="6" spans="1:15" ht="24" customHeight="1" thickTop="1" thickBot="1">
      <c r="B6" s="81" t="str">
        <f>VLOOKUP(C6,Cad!$D$6:$E$29,2,0)</f>
        <v>Moneda</v>
      </c>
      <c r="C6" s="106" t="str">
        <f>IF(Cad!D6="","",Cad!D6)</f>
        <v>Resultado líquido</v>
      </c>
      <c r="D6" s="55">
        <f>Metas!P6</f>
        <v>290500</v>
      </c>
      <c r="E6" s="99">
        <f>Atual!P6</f>
        <v>282500</v>
      </c>
      <c r="F6" s="100">
        <f t="shared" ref="F6:F17" si="0">IFERROR(E6/D6,"")</f>
        <v>0.97246127366609292</v>
      </c>
      <c r="G6" s="99">
        <f>Anterior!P6</f>
        <v>290500</v>
      </c>
      <c r="H6" s="100">
        <f>IFERROR(E6/G6,"")</f>
        <v>0.97246127366609292</v>
      </c>
      <c r="I6" s="81" t="e">
        <f>VLOOKUP(J6,Cad!$D$6:$E$29,2,0)</f>
        <v>#N/A</v>
      </c>
      <c r="J6" s="106" t="str">
        <f>IF(Cad!D18="","",Cad!D18)</f>
        <v/>
      </c>
      <c r="K6" s="55" t="str">
        <f>Metas!P18</f>
        <v/>
      </c>
      <c r="L6" s="99" t="str">
        <f>Atual!P18</f>
        <v/>
      </c>
      <c r="M6" s="100" t="str">
        <f>IFERROR(L6/K6,"")</f>
        <v/>
      </c>
      <c r="N6" s="99" t="str">
        <f>Anterior!P18</f>
        <v/>
      </c>
      <c r="O6" s="100" t="str">
        <f>IFERROR(L6/N6,"")</f>
        <v/>
      </c>
    </row>
    <row r="7" spans="1:15" ht="24" customHeight="1" thickTop="1" thickBot="1">
      <c r="B7" s="81" t="str">
        <f>VLOOKUP(C7,Cad!$D$6:$E$29,2,0)</f>
        <v>Número</v>
      </c>
      <c r="C7" s="106" t="str">
        <f>IF(Cad!D7="","",Cad!D7)</f>
        <v>Satisfacción del cliente</v>
      </c>
      <c r="D7" s="101">
        <f>Metas!P7</f>
        <v>7.5399999999999991</v>
      </c>
      <c r="E7" s="99">
        <f>Atual!P7</f>
        <v>7.5399999999999991</v>
      </c>
      <c r="F7" s="100">
        <f t="shared" si="0"/>
        <v>1</v>
      </c>
      <c r="G7" s="99">
        <f>Anterior!P7</f>
        <v>7.5399999999999991</v>
      </c>
      <c r="H7" s="100">
        <f t="shared" ref="H7:H17" si="1">IFERROR(E7/G7,"")</f>
        <v>1</v>
      </c>
      <c r="I7" s="81" t="e">
        <f>VLOOKUP(J7,Cad!$D$6:$E$29,2,0)</f>
        <v>#N/A</v>
      </c>
      <c r="J7" s="106" t="str">
        <f>IF(Cad!D19="","",Cad!D19)</f>
        <v/>
      </c>
      <c r="K7" s="55" t="str">
        <f>Metas!P19</f>
        <v/>
      </c>
      <c r="L7" s="99" t="str">
        <f>Atual!P19</f>
        <v/>
      </c>
      <c r="M7" s="100" t="str">
        <f t="shared" ref="M7:M17" si="2">IFERROR(L7/K7,"")</f>
        <v/>
      </c>
      <c r="N7" s="99" t="str">
        <f>Anterior!P19</f>
        <v/>
      </c>
      <c r="O7" s="100" t="str">
        <f t="shared" ref="O7:O17" si="3">IFERROR(L7/N7,"")</f>
        <v/>
      </c>
    </row>
    <row r="8" spans="1:15" ht="24" customHeight="1" thickTop="1" thickBot="1">
      <c r="B8" s="81" t="str">
        <f>VLOOKUP(C8,Cad!$D$6:$E$29,2,0)</f>
        <v>Porcentaje</v>
      </c>
      <c r="C8" s="106" t="str">
        <f>IF(Cad!D8="","",Cad!D8)</f>
        <v>Tiempo de espera</v>
      </c>
      <c r="D8" s="101">
        <f>Metas!P8</f>
        <v>570</v>
      </c>
      <c r="E8" s="99">
        <f>Atual!P8</f>
        <v>512</v>
      </c>
      <c r="F8" s="100">
        <f t="shared" si="0"/>
        <v>0.89824561403508774</v>
      </c>
      <c r="G8" s="99">
        <f>Anterior!P8</f>
        <v>425</v>
      </c>
      <c r="H8" s="100">
        <f t="shared" si="1"/>
        <v>1.2047058823529411</v>
      </c>
      <c r="I8" s="81" t="e">
        <f>VLOOKUP(J8,Cad!$D$6:$E$29,2,0)</f>
        <v>#N/A</v>
      </c>
      <c r="J8" s="106" t="str">
        <f>IF(Cad!D20="","",Cad!D20)</f>
        <v/>
      </c>
      <c r="K8" s="55" t="str">
        <f>Metas!P20</f>
        <v/>
      </c>
      <c r="L8" s="99" t="str">
        <f>Atual!P20</f>
        <v/>
      </c>
      <c r="M8" s="100" t="str">
        <f t="shared" si="2"/>
        <v/>
      </c>
      <c r="N8" s="99" t="str">
        <f>Anterior!P20</f>
        <v/>
      </c>
      <c r="O8" s="100" t="str">
        <f t="shared" si="3"/>
        <v/>
      </c>
    </row>
    <row r="9" spans="1:15" ht="24" customHeight="1" thickTop="1" thickBot="1">
      <c r="B9" s="81" t="str">
        <f>VLOOKUP(C9,Cad!$D$6:$E$29,2,0)</f>
        <v>Porcentaje</v>
      </c>
      <c r="C9" s="106" t="str">
        <f>IF(Cad!D9="","",Cad!D9)</f>
        <v>los costos de operación</v>
      </c>
      <c r="D9" s="101">
        <f>Metas!P9</f>
        <v>87150</v>
      </c>
      <c r="E9" s="99">
        <f>Atual!P9</f>
        <v>87150</v>
      </c>
      <c r="F9" s="100">
        <f t="shared" si="0"/>
        <v>1</v>
      </c>
      <c r="G9" s="99">
        <f>Anterior!P9</f>
        <v>87150</v>
      </c>
      <c r="H9" s="100">
        <f t="shared" si="1"/>
        <v>1</v>
      </c>
      <c r="I9" s="81" t="e">
        <f>VLOOKUP(J9,Cad!$D$6:$E$29,2,0)</f>
        <v>#N/A</v>
      </c>
      <c r="J9" s="106" t="str">
        <f>IF(Cad!D21="","",Cad!D21)</f>
        <v/>
      </c>
      <c r="K9" s="55" t="str">
        <f>Metas!P21</f>
        <v/>
      </c>
      <c r="L9" s="99" t="str">
        <f>Atual!P21</f>
        <v/>
      </c>
      <c r="M9" s="100" t="str">
        <f t="shared" si="2"/>
        <v/>
      </c>
      <c r="N9" s="99" t="str">
        <f>Anterior!P21</f>
        <v/>
      </c>
      <c r="O9" s="100" t="str">
        <f t="shared" si="3"/>
        <v/>
      </c>
    </row>
    <row r="10" spans="1:15" ht="24" customHeight="1" thickTop="1" thickBot="1">
      <c r="B10" s="81" t="e">
        <f>VLOOKUP(C10,Cad!$D$6:$E$29,2,0)</f>
        <v>#N/A</v>
      </c>
      <c r="C10" s="106" t="str">
        <f>IF(Cad!D10="","",Cad!D10)</f>
        <v/>
      </c>
      <c r="D10" s="101" t="str">
        <f>Metas!P10</f>
        <v/>
      </c>
      <c r="E10" s="99" t="str">
        <f>Atual!P10</f>
        <v/>
      </c>
      <c r="F10" s="100" t="str">
        <f t="shared" si="0"/>
        <v/>
      </c>
      <c r="G10" s="99" t="str">
        <f>Anterior!P10</f>
        <v/>
      </c>
      <c r="H10" s="100" t="str">
        <f t="shared" si="1"/>
        <v/>
      </c>
      <c r="I10" s="81" t="e">
        <f>VLOOKUP(J10,Cad!$D$6:$E$29,2,0)</f>
        <v>#N/A</v>
      </c>
      <c r="J10" s="106" t="str">
        <f>IF(Cad!D22="","",Cad!D22)</f>
        <v/>
      </c>
      <c r="K10" s="55" t="str">
        <f>Metas!P22</f>
        <v/>
      </c>
      <c r="L10" s="99" t="str">
        <f>Atual!P22</f>
        <v/>
      </c>
      <c r="M10" s="100" t="str">
        <f t="shared" si="2"/>
        <v/>
      </c>
      <c r="N10" s="99" t="str">
        <f>Anterior!P22</f>
        <v/>
      </c>
      <c r="O10" s="100" t="str">
        <f t="shared" si="3"/>
        <v/>
      </c>
    </row>
    <row r="11" spans="1:15" ht="24" customHeight="1" thickTop="1" thickBot="1">
      <c r="B11" s="81" t="e">
        <f>VLOOKUP(C11,Cad!$D$6:$E$29,2,0)</f>
        <v>#N/A</v>
      </c>
      <c r="C11" s="106" t="str">
        <f>IF(Cad!D11="","",Cad!D11)</f>
        <v/>
      </c>
      <c r="D11" s="101" t="str">
        <f>Metas!P11</f>
        <v/>
      </c>
      <c r="E11" s="99" t="str">
        <f>Atual!P11</f>
        <v/>
      </c>
      <c r="F11" s="100" t="str">
        <f t="shared" si="0"/>
        <v/>
      </c>
      <c r="G11" s="99" t="str">
        <f>Anterior!P11</f>
        <v/>
      </c>
      <c r="H11" s="100" t="str">
        <f t="shared" si="1"/>
        <v/>
      </c>
      <c r="I11" s="81" t="e">
        <f>VLOOKUP(J11,Cad!$D$6:$E$29,2,0)</f>
        <v>#N/A</v>
      </c>
      <c r="J11" s="106" t="str">
        <f>IF(Cad!D23="","",Cad!D23)</f>
        <v/>
      </c>
      <c r="K11" s="55" t="str">
        <f>Metas!P23</f>
        <v/>
      </c>
      <c r="L11" s="99" t="str">
        <f>Atual!P23</f>
        <v/>
      </c>
      <c r="M11" s="100" t="str">
        <f t="shared" si="2"/>
        <v/>
      </c>
      <c r="N11" s="99" t="str">
        <f>Anterior!P23</f>
        <v/>
      </c>
      <c r="O11" s="100" t="str">
        <f t="shared" si="3"/>
        <v/>
      </c>
    </row>
    <row r="12" spans="1:15" ht="24" customHeight="1" thickTop="1" thickBot="1">
      <c r="B12" s="81" t="e">
        <f>VLOOKUP(C12,Cad!$D$6:$E$29,2,0)</f>
        <v>#N/A</v>
      </c>
      <c r="C12" s="106" t="str">
        <f>IF(Cad!D12="","",Cad!D12)</f>
        <v/>
      </c>
      <c r="D12" s="101" t="str">
        <f>Metas!P12</f>
        <v/>
      </c>
      <c r="E12" s="99" t="str">
        <f>Atual!P12</f>
        <v/>
      </c>
      <c r="F12" s="100" t="str">
        <f t="shared" si="0"/>
        <v/>
      </c>
      <c r="G12" s="99" t="str">
        <f>Anterior!P12</f>
        <v/>
      </c>
      <c r="H12" s="100" t="str">
        <f t="shared" si="1"/>
        <v/>
      </c>
      <c r="I12" s="81" t="e">
        <f>VLOOKUP(J12,Cad!$D$6:$E$29,2,0)</f>
        <v>#N/A</v>
      </c>
      <c r="J12" s="106" t="str">
        <f>IF(Cad!D24="","",Cad!D24)</f>
        <v/>
      </c>
      <c r="K12" s="55" t="str">
        <f>Metas!P24</f>
        <v/>
      </c>
      <c r="L12" s="99" t="str">
        <f>Atual!P24</f>
        <v/>
      </c>
      <c r="M12" s="100" t="str">
        <f t="shared" si="2"/>
        <v/>
      </c>
      <c r="N12" s="99" t="str">
        <f>Anterior!P24</f>
        <v/>
      </c>
      <c r="O12" s="100" t="str">
        <f t="shared" si="3"/>
        <v/>
      </c>
    </row>
    <row r="13" spans="1:15" ht="24" customHeight="1" thickTop="1" thickBot="1">
      <c r="B13" s="81" t="e">
        <f>VLOOKUP(C13,Cad!$D$6:$E$29,2,0)</f>
        <v>#N/A</v>
      </c>
      <c r="C13" s="106" t="str">
        <f>IF(Cad!D13="","",Cad!D13)</f>
        <v/>
      </c>
      <c r="D13" s="101" t="str">
        <f>Metas!P13</f>
        <v/>
      </c>
      <c r="E13" s="99" t="str">
        <f>Atual!P13</f>
        <v/>
      </c>
      <c r="F13" s="100" t="str">
        <f t="shared" si="0"/>
        <v/>
      </c>
      <c r="G13" s="99" t="str">
        <f>Anterior!P13</f>
        <v/>
      </c>
      <c r="H13" s="100" t="str">
        <f t="shared" si="1"/>
        <v/>
      </c>
      <c r="I13" s="81" t="e">
        <f>VLOOKUP(J13,Cad!$D$6:$E$29,2,0)</f>
        <v>#N/A</v>
      </c>
      <c r="J13" s="106" t="str">
        <f>IF(Cad!D25="","",Cad!D25)</f>
        <v/>
      </c>
      <c r="K13" s="55" t="str">
        <f>Metas!P25</f>
        <v/>
      </c>
      <c r="L13" s="99" t="str">
        <f>Atual!P25</f>
        <v/>
      </c>
      <c r="M13" s="100" t="str">
        <f t="shared" si="2"/>
        <v/>
      </c>
      <c r="N13" s="99" t="str">
        <f>Anterior!P25</f>
        <v/>
      </c>
      <c r="O13" s="100" t="str">
        <f t="shared" si="3"/>
        <v/>
      </c>
    </row>
    <row r="14" spans="1:15" ht="24" customHeight="1" thickTop="1" thickBot="1">
      <c r="B14" s="81" t="e">
        <f>VLOOKUP(C14,Cad!$D$6:$E$29,2,0)</f>
        <v>#N/A</v>
      </c>
      <c r="C14" s="106" t="str">
        <f>IF(Cad!D14="","",Cad!D14)</f>
        <v/>
      </c>
      <c r="D14" s="101" t="str">
        <f>Metas!P14</f>
        <v/>
      </c>
      <c r="E14" s="99" t="str">
        <f>Atual!P14</f>
        <v/>
      </c>
      <c r="F14" s="100" t="str">
        <f t="shared" si="0"/>
        <v/>
      </c>
      <c r="G14" s="99" t="str">
        <f>Anterior!P14</f>
        <v/>
      </c>
      <c r="H14" s="100" t="str">
        <f t="shared" si="1"/>
        <v/>
      </c>
      <c r="I14" s="81" t="e">
        <f>VLOOKUP(J14,Cad!$D$6:$E$29,2,0)</f>
        <v>#N/A</v>
      </c>
      <c r="J14" s="106" t="str">
        <f>IF(Cad!D26="","",Cad!D26)</f>
        <v/>
      </c>
      <c r="K14" s="55" t="str">
        <f>Metas!P26</f>
        <v/>
      </c>
      <c r="L14" s="99" t="str">
        <f>Atual!P26</f>
        <v/>
      </c>
      <c r="M14" s="100" t="str">
        <f t="shared" si="2"/>
        <v/>
      </c>
      <c r="N14" s="99" t="str">
        <f>Anterior!P26</f>
        <v/>
      </c>
      <c r="O14" s="100" t="str">
        <f t="shared" si="3"/>
        <v/>
      </c>
    </row>
    <row r="15" spans="1:15" ht="24" customHeight="1" thickTop="1" thickBot="1">
      <c r="B15" s="81" t="e">
        <f>VLOOKUP(C15,Cad!$D$6:$E$29,2,0)</f>
        <v>#N/A</v>
      </c>
      <c r="C15" s="106" t="str">
        <f>IF(Cad!D15="","",Cad!D15)</f>
        <v/>
      </c>
      <c r="D15" s="101" t="str">
        <f>Metas!P15</f>
        <v/>
      </c>
      <c r="E15" s="99" t="str">
        <f>Atual!P15</f>
        <v/>
      </c>
      <c r="F15" s="100" t="str">
        <f t="shared" si="0"/>
        <v/>
      </c>
      <c r="G15" s="99" t="str">
        <f>Anterior!P15</f>
        <v/>
      </c>
      <c r="H15" s="100" t="str">
        <f t="shared" si="1"/>
        <v/>
      </c>
      <c r="I15" s="81" t="e">
        <f>VLOOKUP(J15,Cad!$D$6:$E$29,2,0)</f>
        <v>#N/A</v>
      </c>
      <c r="J15" s="106" t="str">
        <f>IF(Cad!D27="","",Cad!D27)</f>
        <v/>
      </c>
      <c r="K15" s="55" t="str">
        <f>Metas!P27</f>
        <v/>
      </c>
      <c r="L15" s="99" t="str">
        <f>Atual!P27</f>
        <v/>
      </c>
      <c r="M15" s="100" t="str">
        <f t="shared" si="2"/>
        <v/>
      </c>
      <c r="N15" s="99" t="str">
        <f>Anterior!P27</f>
        <v/>
      </c>
      <c r="O15" s="100" t="str">
        <f t="shared" si="3"/>
        <v/>
      </c>
    </row>
    <row r="16" spans="1:15" ht="24" customHeight="1" thickTop="1" thickBot="1">
      <c r="B16" s="81" t="e">
        <f>VLOOKUP(C16,Cad!$D$6:$E$29,2,0)</f>
        <v>#N/A</v>
      </c>
      <c r="C16" s="106" t="str">
        <f>IF(Cad!D16="","",Cad!D16)</f>
        <v/>
      </c>
      <c r="D16" s="101" t="str">
        <f>Metas!P16</f>
        <v/>
      </c>
      <c r="E16" s="99" t="str">
        <f>Atual!P16</f>
        <v/>
      </c>
      <c r="F16" s="100" t="str">
        <f t="shared" si="0"/>
        <v/>
      </c>
      <c r="G16" s="99" t="str">
        <f>Anterior!P16</f>
        <v/>
      </c>
      <c r="H16" s="100" t="str">
        <f t="shared" si="1"/>
        <v/>
      </c>
      <c r="I16" s="81" t="e">
        <f>VLOOKUP(J16,Cad!$D$6:$E$29,2,0)</f>
        <v>#N/A</v>
      </c>
      <c r="J16" s="106" t="str">
        <f>IF(Cad!D28="","",Cad!D28)</f>
        <v/>
      </c>
      <c r="K16" s="55" t="str">
        <f>Metas!P28</f>
        <v/>
      </c>
      <c r="L16" s="99" t="str">
        <f>Atual!P28</f>
        <v/>
      </c>
      <c r="M16" s="100" t="str">
        <f t="shared" si="2"/>
        <v/>
      </c>
      <c r="N16" s="99" t="str">
        <f>Anterior!P28</f>
        <v/>
      </c>
      <c r="O16" s="100" t="str">
        <f t="shared" si="3"/>
        <v/>
      </c>
    </row>
    <row r="17" spans="2:15" ht="24" customHeight="1" thickTop="1" thickBot="1">
      <c r="B17" s="81" t="e">
        <f>VLOOKUP(C17,Cad!$D$6:$E$29,2,0)</f>
        <v>#N/A</v>
      </c>
      <c r="C17" s="106" t="str">
        <f>IF(Cad!D17="","",Cad!D17)</f>
        <v/>
      </c>
      <c r="D17" s="101" t="str">
        <f>Metas!P17</f>
        <v/>
      </c>
      <c r="E17" s="99" t="str">
        <f>Atual!P17</f>
        <v/>
      </c>
      <c r="F17" s="100" t="str">
        <f t="shared" si="0"/>
        <v/>
      </c>
      <c r="G17" s="99" t="str">
        <f>Anterior!P17</f>
        <v/>
      </c>
      <c r="H17" s="100" t="str">
        <f t="shared" si="1"/>
        <v/>
      </c>
      <c r="I17" s="81" t="e">
        <f>VLOOKUP(J17,Cad!$D$6:$E$29,2,0)</f>
        <v>#N/A</v>
      </c>
      <c r="J17" s="106" t="str">
        <f>IF(Cad!D29="","",Cad!D29)</f>
        <v/>
      </c>
      <c r="K17" s="55" t="str">
        <f>Metas!P29</f>
        <v/>
      </c>
      <c r="L17" s="99" t="str">
        <f>Atual!P29</f>
        <v/>
      </c>
      <c r="M17" s="100" t="str">
        <f t="shared" si="2"/>
        <v/>
      </c>
      <c r="N17" s="99" t="str">
        <f>Anterior!P29</f>
        <v/>
      </c>
      <c r="O17" s="100" t="str">
        <f t="shared" si="3"/>
        <v/>
      </c>
    </row>
    <row r="18" spans="2:15" ht="30" customHeight="1" thickTop="1"/>
    <row r="19" spans="2:15" ht="30" customHeight="1"/>
    <row r="20" spans="2:15" ht="30" customHeight="1"/>
    <row r="21" spans="2:15" ht="30" customHeight="1"/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</sheetData>
  <sheetProtection algorithmName="SHA-512" hashValue="SnNisYDiFVSFyusDaN6M2yIFk+Qok1aCQvRe1AyToS5NdB/stulctcGgyqyfmVR0cXw38MDfOr3Fr9kAThwGvw==" saltValue="nPF29Ld/euedbiz9EgSPsg==" spinCount="100000" sheet="1" objects="1" scenarios="1" formatCells="0" formatColumns="0" formatRows="0" selectLockedCells="1"/>
  <conditionalFormatting sqref="D6:E17 G6:G17">
    <cfRule type="expression" dxfId="32" priority="12">
      <formula>$B6="Porcentagem"</formula>
    </cfRule>
    <cfRule type="expression" dxfId="31" priority="13">
      <formula>$B6="Moeda"</formula>
    </cfRule>
  </conditionalFormatting>
  <conditionalFormatting sqref="K6:L17 N6:N17">
    <cfRule type="expression" dxfId="30" priority="9">
      <formula>$I6="Porcentagem"</formula>
    </cfRule>
    <cfRule type="expression" dxfId="29" priority="10">
      <formula>$I6="Moeda"</formula>
    </cfRule>
  </conditionalFormatting>
  <conditionalFormatting sqref="C6:H17">
    <cfRule type="expression" dxfId="28" priority="3">
      <formula>$C6=""</formula>
    </cfRule>
  </conditionalFormatting>
  <conditionalFormatting sqref="J6:O17">
    <cfRule type="expression" dxfId="27" priority="2">
      <formula>$J6=""</formula>
    </cfRule>
  </conditionalFormatting>
  <conditionalFormatting sqref="J5:O5">
    <cfRule type="expression" dxfId="26" priority="1">
      <formula>$J$6=""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greaterThanOrEqual" id="{54871BF5-8086-4973-917E-E63015685A24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7" operator="lessThan" id="{8DFEED8A-939B-4B27-A439-9A4D633CB7F5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8" operator="between" id="{5726F75D-55CF-4A69-9931-3FFAEE4B5D09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H6:H17 M6:M17 O6:O17 F6:F17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2BA4-5607-4B16-BBBD-9F8D2089930A}">
  <dimension ref="A1:P586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"/>
  <cols>
    <col min="1" max="1" width="2.125" style="81" customWidth="1"/>
    <col min="2" max="2" width="1.375" style="81" customWidth="1"/>
    <col min="3" max="3" width="29.625" style="81" customWidth="1"/>
    <col min="4" max="7" width="10.75" style="81" customWidth="1"/>
    <col min="8" max="8" width="12.625" style="81" bestFit="1" customWidth="1"/>
    <col min="9" max="14" width="10.75" style="81" customWidth="1"/>
    <col min="15" max="15" width="15.875" style="81" customWidth="1"/>
    <col min="16" max="23" width="10.75" style="81" customWidth="1"/>
    <col min="24" max="16384" width="11" style="81"/>
  </cols>
  <sheetData>
    <row r="1" spans="1:16" s="77" customFormat="1" ht="39" customHeight="1"/>
    <row r="2" spans="1:16" s="79" customFormat="1" ht="30" customHeight="1">
      <c r="C2" s="78"/>
    </row>
    <row r="3" spans="1:16" s="123" customFormat="1" ht="44.25" customHeight="1">
      <c r="A3" s="122"/>
      <c r="C3" s="124" t="s">
        <v>134</v>
      </c>
      <c r="E3" s="125"/>
      <c r="F3" s="125"/>
    </row>
    <row r="4" spans="1:16" ht="9.75" customHeight="1" thickBot="1">
      <c r="C4" s="80"/>
    </row>
    <row r="5" spans="1:16" ht="30" customHeight="1" thickTop="1">
      <c r="C5" s="113" t="s">
        <v>109</v>
      </c>
      <c r="H5" s="39" t="str">
        <f>INDEX(Cad!$D$6:$E$29,aux!$A$2,2)</f>
        <v>Porcentaje</v>
      </c>
    </row>
    <row r="6" spans="1:16" ht="7.5" customHeight="1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</row>
    <row r="7" spans="1:16" ht="25.5" customHeight="1">
      <c r="C7" s="84" t="s">
        <v>60</v>
      </c>
      <c r="D7" s="112" t="s">
        <v>110</v>
      </c>
    </row>
    <row r="8" spans="1:16" s="110" customFormat="1" ht="33.75" customHeight="1">
      <c r="C8" s="109">
        <f>INDEX(Metas!$C$6:$P$29,aux!$A$2,14)</f>
        <v>570</v>
      </c>
    </row>
    <row r="9" spans="1:16" ht="4.5" customHeight="1">
      <c r="C9" s="83"/>
    </row>
    <row r="10" spans="1:16" ht="19.5" customHeight="1">
      <c r="C10" s="84" t="s">
        <v>61</v>
      </c>
    </row>
    <row r="11" spans="1:16" s="110" customFormat="1" ht="33.75" customHeight="1">
      <c r="C11" s="109">
        <f>INDEX(Atual!$C$6:$P$29,aux!$A$2,14)</f>
        <v>512</v>
      </c>
    </row>
    <row r="12" spans="1:16" ht="4.5" customHeight="1">
      <c r="C12" s="83"/>
    </row>
    <row r="13" spans="1:16" ht="19.5" customHeight="1">
      <c r="C13" s="84" t="s">
        <v>63</v>
      </c>
    </row>
    <row r="14" spans="1:16" s="110" customFormat="1" ht="33.75" customHeight="1">
      <c r="C14" s="111">
        <f>C11/C8</f>
        <v>0.89824561403508774</v>
      </c>
      <c r="D14" s="112" t="s">
        <v>111</v>
      </c>
    </row>
    <row r="15" spans="1:16" ht="4.5" customHeight="1">
      <c r="C15" s="83"/>
    </row>
    <row r="16" spans="1:16" ht="19.5" customHeight="1">
      <c r="C16" s="84" t="s">
        <v>62</v>
      </c>
    </row>
    <row r="17" spans="3:3" s="110" customFormat="1" ht="33.75" customHeight="1">
      <c r="C17" s="109">
        <f>INDEX(Anterior!$C$6:$P$29,aux!$A$2,14)</f>
        <v>425</v>
      </c>
    </row>
    <row r="18" spans="3:3" ht="4.5" customHeight="1">
      <c r="C18" s="83"/>
    </row>
    <row r="19" spans="3:3" ht="19.5" customHeight="1">
      <c r="C19" s="84" t="s">
        <v>64</v>
      </c>
    </row>
    <row r="20" spans="3:3" s="110" customFormat="1" ht="33.75" customHeight="1">
      <c r="C20" s="111">
        <f>C11/C17</f>
        <v>1.2047058823529411</v>
      </c>
    </row>
    <row r="21" spans="3:3" ht="30" customHeight="1"/>
    <row r="22" spans="3:3" ht="30" customHeight="1"/>
    <row r="23" spans="3:3" ht="30" customHeight="1"/>
    <row r="24" spans="3:3" ht="30" customHeight="1"/>
    <row r="25" spans="3:3" ht="30" customHeight="1"/>
    <row r="26" spans="3:3" ht="30" customHeight="1"/>
    <row r="27" spans="3:3" ht="30" customHeight="1"/>
    <row r="28" spans="3:3" ht="30" customHeight="1"/>
    <row r="29" spans="3:3" ht="30" customHeight="1"/>
    <row r="30" spans="3:3" ht="30" customHeight="1"/>
    <row r="31" spans="3:3" ht="30" customHeight="1"/>
    <row r="32" spans="3: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</sheetData>
  <sheetProtection algorithmName="SHA-512" hashValue="uudTm1+TeoGIYxpM/DoHUPtj+I9KCAvp04pcKbF5oy2vi1jdXs5hKnp/H7dRHwZUgdCHTGkEre/Y/nAKWwTsWQ==" saltValue="0IZHlk+Jr1YGy4cFB3cKUw==" spinCount="100000" sheet="1" objects="1" scenarios="1" formatCells="0" formatColumns="0" formatRows="0" selectLockedCells="1"/>
  <conditionalFormatting sqref="C8">
    <cfRule type="expression" dxfId="22" priority="13">
      <formula>$H$5="moeda"</formula>
    </cfRule>
    <cfRule type="expression" dxfId="21" priority="14">
      <formula>$H$5="Porcentagem"</formula>
    </cfRule>
  </conditionalFormatting>
  <conditionalFormatting sqref="C11">
    <cfRule type="expression" dxfId="20" priority="9">
      <formula>$H$5="moeda"</formula>
    </cfRule>
    <cfRule type="expression" dxfId="19" priority="10">
      <formula>$H$5="Porcentagem"</formula>
    </cfRule>
  </conditionalFormatting>
  <conditionalFormatting sqref="C17">
    <cfRule type="expression" dxfId="18" priority="7">
      <formula>$H$5="moeda"</formula>
    </cfRule>
    <cfRule type="expression" dxfId="17" priority="8">
      <formula>$H$5="Porcentagem"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Drop Down 1">
              <controlPr defaultSize="0" autoLine="0" autoPict="0">
                <anchor moveWithCells="1">
                  <from>
                    <xdr:col>3</xdr:col>
                    <xdr:colOff>228600</xdr:colOff>
                    <xdr:row>4</xdr:row>
                    <xdr:rowOff>19050</xdr:rowOff>
                  </from>
                  <to>
                    <xdr:col>6</xdr:col>
                    <xdr:colOff>552450</xdr:colOff>
                    <xdr:row>4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greaterThanOrEqual" id="{B05A97A2-DEB2-4903-937A-FEAC9A3304AF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5" operator="lessThan" id="{79ECFF1D-7969-4950-9E2D-DDE0ECF2B18D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6" operator="between" id="{0172DACD-5626-4EBC-860D-A5E7D3411FB0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cellIs" priority="1" operator="greaterThanOrEqual" id="{1AE2EC8C-5191-49E9-93C1-E96838112E93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2" operator="lessThan" id="{54780762-2562-4B24-B82B-CE74FDE340E4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3" operator="between" id="{99D5047D-4097-44F4-9F99-63FFECED7793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C20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D344-E4F7-419F-BC46-71FAE8855375}">
  <dimension ref="A1:M575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4" width="20.375" style="40" customWidth="1"/>
    <col min="5" max="5" width="3.75" style="40" customWidth="1"/>
    <col min="6" max="7" width="20.375" style="40" customWidth="1"/>
    <col min="8" max="8" width="3.75" style="40" customWidth="1"/>
    <col min="9" max="10" width="20.375" style="40" customWidth="1"/>
    <col min="11" max="11" width="3.75" style="40" customWidth="1"/>
    <col min="12" max="13" width="20.375" style="40" customWidth="1"/>
    <col min="14" max="23" width="10.75" style="40" customWidth="1"/>
    <col min="24" max="16384" width="11" style="40"/>
  </cols>
  <sheetData>
    <row r="1" spans="1:13" s="34" customFormat="1" ht="39" customHeight="1"/>
    <row r="2" spans="1:13" s="37" customFormat="1" ht="30" customHeight="1">
      <c r="C2" s="35"/>
      <c r="D2" s="36"/>
      <c r="E2" s="36"/>
      <c r="F2" s="36"/>
      <c r="G2" s="36"/>
      <c r="H2" s="36"/>
      <c r="I2" s="36"/>
    </row>
    <row r="3" spans="1:13" s="123" customFormat="1" ht="44.25" customHeight="1">
      <c r="A3" s="122"/>
      <c r="C3" s="124" t="s">
        <v>134</v>
      </c>
      <c r="E3" s="125"/>
      <c r="F3" s="125"/>
    </row>
    <row r="4" spans="1:13" ht="8.25" customHeight="1">
      <c r="C4" s="38"/>
      <c r="D4" s="39"/>
      <c r="E4" s="39"/>
      <c r="F4" s="39"/>
      <c r="G4" s="39"/>
      <c r="H4" s="39"/>
      <c r="I4" s="39"/>
    </row>
    <row r="5" spans="1:13" ht="18.75" customHeight="1">
      <c r="C5" s="143" t="s">
        <v>81</v>
      </c>
      <c r="D5" s="143"/>
      <c r="E5" s="85"/>
      <c r="F5" s="143" t="s">
        <v>82</v>
      </c>
      <c r="G5" s="143"/>
      <c r="H5" s="87"/>
      <c r="I5" s="140" t="s">
        <v>83</v>
      </c>
      <c r="J5" s="140"/>
      <c r="K5" s="87"/>
      <c r="L5" s="143" t="s">
        <v>84</v>
      </c>
      <c r="M5" s="143"/>
    </row>
    <row r="6" spans="1:13" ht="29.25" customHeight="1">
      <c r="C6" s="144"/>
      <c r="D6" s="145"/>
      <c r="E6" s="86"/>
      <c r="F6" s="144"/>
      <c r="G6" s="145"/>
      <c r="H6" s="86"/>
      <c r="I6" s="144"/>
      <c r="J6" s="145"/>
      <c r="K6" s="86"/>
      <c r="L6" s="144"/>
      <c r="M6" s="145"/>
    </row>
    <row r="7" spans="1:13" ht="7.5" customHeight="1"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 ht="30" customHeight="1">
      <c r="C8" s="141">
        <f>INDEX(Atual!$C$6:$P$29,aux!$C$1,14)</f>
        <v>282500</v>
      </c>
      <c r="D8" s="142"/>
      <c r="E8" s="88"/>
      <c r="F8" s="141">
        <f>INDEX(Atual!$C$6:$P$29,aux!$D$1,14)</f>
        <v>7.5399999999999991</v>
      </c>
      <c r="G8" s="142"/>
      <c r="H8" s="88"/>
      <c r="I8" s="141">
        <f>INDEX(Atual!$C$6:$P$29,aux!$E$1,14)</f>
        <v>512</v>
      </c>
      <c r="J8" s="142"/>
      <c r="K8" s="88"/>
      <c r="L8" s="141">
        <f>INDEX(Atual!$C$6:$P$29,aux!$F$1,14)</f>
        <v>87150</v>
      </c>
      <c r="M8" s="142"/>
    </row>
    <row r="9" spans="1:13" ht="24.75" customHeight="1">
      <c r="C9" s="89">
        <f>aux!C4/aux!C3</f>
        <v>0.97246127366609292</v>
      </c>
      <c r="D9" s="90">
        <f>aux!C4/aux!C5</f>
        <v>0.97246127366609292</v>
      </c>
      <c r="E9" s="91"/>
      <c r="F9" s="92">
        <f>aux!D4/aux!D3</f>
        <v>1</v>
      </c>
      <c r="G9" s="90">
        <f>aux!D4/aux!D5</f>
        <v>1</v>
      </c>
      <c r="H9" s="91"/>
      <c r="I9" s="92">
        <f>aux!E4/aux!E3</f>
        <v>0.89824561403508774</v>
      </c>
      <c r="J9" s="90">
        <f>aux!E4/aux!E5</f>
        <v>1.2047058823529411</v>
      </c>
      <c r="K9" s="91"/>
      <c r="L9" s="92">
        <f>aux!F4/aux!F3</f>
        <v>1</v>
      </c>
      <c r="M9" s="90">
        <f>aux!F4/aux!F5</f>
        <v>1</v>
      </c>
    </row>
    <row r="10" spans="1:13" ht="21.75" customHeight="1">
      <c r="C10" s="143" t="s">
        <v>61</v>
      </c>
      <c r="D10" s="143"/>
      <c r="E10" s="86"/>
      <c r="F10" s="143" t="s">
        <v>61</v>
      </c>
      <c r="G10" s="143"/>
      <c r="H10" s="86"/>
      <c r="I10" s="143" t="s">
        <v>61</v>
      </c>
      <c r="J10" s="143"/>
      <c r="K10" s="86"/>
      <c r="L10" s="143" t="s">
        <v>61</v>
      </c>
      <c r="M10" s="143"/>
    </row>
    <row r="11" spans="1:13" ht="29.25" customHeight="1"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</row>
    <row r="12" spans="1:13" ht="28.5" customHeight="1"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1:13" ht="27" customHeight="1"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  <row r="14" spans="1:13" ht="3" customHeight="1"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1:13" ht="21.75" customHeight="1">
      <c r="C15" s="143" t="s">
        <v>85</v>
      </c>
      <c r="D15" s="143"/>
      <c r="E15" s="86"/>
      <c r="F15" s="143" t="s">
        <v>85</v>
      </c>
      <c r="G15" s="143"/>
      <c r="H15" s="86"/>
      <c r="I15" s="143" t="s">
        <v>85</v>
      </c>
      <c r="J15" s="143"/>
      <c r="K15" s="86"/>
      <c r="L15" s="143" t="s">
        <v>85</v>
      </c>
      <c r="M15" s="143"/>
    </row>
    <row r="16" spans="1:13" ht="30" customHeight="1"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3:13" ht="8.25" customHeight="1"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</row>
    <row r="18" spans="3:13" ht="42.75" customHeight="1"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3:13" ht="30" customHeight="1"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3:13" ht="30" customHeight="1"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1" spans="3:13" ht="30" customHeight="1"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3:13" ht="30" customHeight="1"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3:13" ht="30" customHeight="1"/>
    <row r="24" spans="3:13" ht="30" customHeight="1"/>
    <row r="25" spans="3:13" ht="30" customHeight="1"/>
    <row r="26" spans="3:13" ht="30" customHeight="1"/>
    <row r="27" spans="3:13" ht="30" customHeight="1"/>
    <row r="28" spans="3:13" ht="30" customHeight="1"/>
    <row r="29" spans="3:13" ht="30" customHeight="1"/>
    <row r="30" spans="3:13" ht="30" customHeight="1"/>
    <row r="31" spans="3:13" ht="30" customHeight="1"/>
    <row r="32" spans="3:1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</sheetData>
  <sheetProtection algorithmName="SHA-512" hashValue="NBX4GsD4AgnsG/dM8Uu2Ysq58I1lols0Nn5poJcNG0epvI/1lJRX8Zdo5i9waPm2kzWokDPD9htQnhP+4iVoFg==" saltValue="j2Ndrf4aNipoobWqSK+20Q==" spinCount="100000" sheet="1" objects="1" scenarios="1" formatCells="0" formatColumns="0" formatRows="0" selectLockedCells="1"/>
  <mergeCells count="20">
    <mergeCell ref="C15:D15"/>
    <mergeCell ref="F15:G15"/>
    <mergeCell ref="I15:J15"/>
    <mergeCell ref="L15:M15"/>
    <mergeCell ref="C10:D10"/>
    <mergeCell ref="F10:G10"/>
    <mergeCell ref="I10:J10"/>
    <mergeCell ref="L10:M10"/>
    <mergeCell ref="I5:J5"/>
    <mergeCell ref="C8:D8"/>
    <mergeCell ref="F8:G8"/>
    <mergeCell ref="I8:J8"/>
    <mergeCell ref="L8:M8"/>
    <mergeCell ref="C5:D5"/>
    <mergeCell ref="F5:G5"/>
    <mergeCell ref="L5:M5"/>
    <mergeCell ref="C6:D6"/>
    <mergeCell ref="F6:G6"/>
    <mergeCell ref="I6:J6"/>
    <mergeCell ref="L6:M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4</xdr:row>
                    <xdr:rowOff>285750</xdr:rowOff>
                  </from>
                  <to>
                    <xdr:col>4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Drop Down 2">
              <controlPr defaultSize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7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Drop Down 3">
              <controlPr defaultSize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10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Drop Down 4">
              <controlPr defaultSize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13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D18D875-E0AA-4C7C-92C6-A1159ED5ABCE}">
            <xm:f>aux!$C$2="porcentagem"</xm:f>
            <x14:dxf>
              <numFmt numFmtId="13" formatCode="0%"/>
            </x14:dxf>
          </x14:cfRule>
          <x14:cfRule type="expression" priority="11" id="{97C398E2-04B1-4DF2-AA4C-7B8A20956B5E}">
            <xm:f>aux!$C$2="moeda"</xm:f>
            <x14:dxf>
              <numFmt numFmtId="166" formatCode="&quot;R$&quot;#,##0"/>
            </x14:dxf>
          </x14:cfRule>
          <xm:sqref>C8:D8</xm:sqref>
        </x14:conditionalFormatting>
        <x14:conditionalFormatting xmlns:xm="http://schemas.microsoft.com/office/excel/2006/main">
          <x14:cfRule type="expression" priority="8" id="{9F70C8E8-2EA7-43E3-9517-024F480E86D5}">
            <xm:f>aux!$D$2="porcentagem"</xm:f>
            <x14:dxf>
              <numFmt numFmtId="13" formatCode="0%"/>
            </x14:dxf>
          </x14:cfRule>
          <x14:cfRule type="expression" priority="9" id="{4CDC90B8-7A3C-4F1E-A6AB-BCE30597583A}">
            <xm:f>aux!$D$2="moeda"</xm:f>
            <x14:dxf>
              <numFmt numFmtId="166" formatCode="&quot;R$&quot;#,##0"/>
            </x14:dxf>
          </x14:cfRule>
          <xm:sqref>F8:G8</xm:sqref>
        </x14:conditionalFormatting>
        <x14:conditionalFormatting xmlns:xm="http://schemas.microsoft.com/office/excel/2006/main">
          <x14:cfRule type="expression" priority="6" id="{80FDF703-A144-49DB-86E4-A4C4B7BEB394}">
            <xm:f>aux!$E$2="porcentagem"</xm:f>
            <x14:dxf>
              <numFmt numFmtId="13" formatCode="0%"/>
            </x14:dxf>
          </x14:cfRule>
          <x14:cfRule type="expression" priority="7" id="{4CFB04A4-1912-40A2-8E49-68D4FD5AFFC9}">
            <xm:f>aux!$E$2="moeda"</xm:f>
            <x14:dxf>
              <numFmt numFmtId="166" formatCode="&quot;R$&quot;#,##0"/>
            </x14:dxf>
          </x14:cfRule>
          <xm:sqref>I8:J8</xm:sqref>
        </x14:conditionalFormatting>
        <x14:conditionalFormatting xmlns:xm="http://schemas.microsoft.com/office/excel/2006/main">
          <x14:cfRule type="expression" priority="4" id="{8FD0078C-289D-4BC9-B593-AB120D9C5B2B}">
            <xm:f>aux!$F$2="porcentagem"</xm:f>
            <x14:dxf>
              <numFmt numFmtId="13" formatCode="0%"/>
            </x14:dxf>
          </x14:cfRule>
          <x14:cfRule type="expression" priority="5" id="{702E4F87-7676-432E-86BC-051EBAFB84EC}">
            <xm:f>aux!$F$2="moeda"</xm:f>
            <x14:dxf>
              <numFmt numFmtId="166" formatCode="&quot;R$&quot;#,##0"/>
            </x14:dxf>
          </x14:cfRule>
          <xm:sqref>L8:M8</xm:sqref>
        </x14:conditionalFormatting>
        <x14:conditionalFormatting xmlns:xm="http://schemas.microsoft.com/office/excel/2006/main">
          <x14:cfRule type="cellIs" priority="1" operator="greaterThanOrEqual" id="{A805ACC6-AF12-4AC2-9E59-30E4F66E1CEE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2" operator="lessThan" id="{AC58E5CB-99E1-43CE-BE95-8954F8D9A442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3" operator="between" id="{AEC9AC84-C262-463B-B823-73EEC99154C2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C9:D9 F9:G9 I9:J9 L9:M9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BEBC-ECBF-4717-8664-99DB83A7F97C}">
  <dimension ref="A1:M26"/>
  <sheetViews>
    <sheetView workbookViewId="0">
      <selection activeCell="B1" sqref="B1"/>
    </sheetView>
  </sheetViews>
  <sheetFormatPr baseColWidth="10" defaultColWidth="9" defaultRowHeight="15.75"/>
  <cols>
    <col min="2" max="2" width="13" bestFit="1" customWidth="1"/>
    <col min="3" max="3" width="10.375" bestFit="1" customWidth="1"/>
    <col min="4" max="4" width="10.5" bestFit="1" customWidth="1"/>
    <col min="5" max="5" width="9.125" bestFit="1" customWidth="1"/>
    <col min="6" max="6" width="9.375" bestFit="1" customWidth="1"/>
  </cols>
  <sheetData>
    <row r="1" spans="1:6">
      <c r="A1">
        <v>3</v>
      </c>
      <c r="C1">
        <v>1</v>
      </c>
      <c r="D1">
        <v>2</v>
      </c>
      <c r="E1">
        <v>3</v>
      </c>
      <c r="F1">
        <v>4</v>
      </c>
    </row>
    <row r="2" spans="1:6">
      <c r="A2">
        <v>3</v>
      </c>
      <c r="C2" s="81" t="str">
        <f>INDEX(Cad!$D$6:$E$29,aux!C$1,2)</f>
        <v>Moneda</v>
      </c>
      <c r="D2" s="81" t="str">
        <f>INDEX(Cad!$D$6:$E$29,aux!D$1,2)</f>
        <v>Número</v>
      </c>
      <c r="E2" s="81" t="str">
        <f>INDEX(Cad!$D$6:$E$29,aux!E$1,2)</f>
        <v>Porcentaje</v>
      </c>
      <c r="F2" s="81" t="str">
        <f>INDEX(Cad!$D$6:$E$29,aux!F$1,2)</f>
        <v>Porcentaje</v>
      </c>
    </row>
    <row r="3" spans="1:6">
      <c r="B3" t="s">
        <v>50</v>
      </c>
      <c r="C3" s="93">
        <f>INDEX(Metas!$C$6:$P$29,aux!C$1,14)</f>
        <v>290500</v>
      </c>
      <c r="D3" s="93">
        <f>INDEX(Metas!$C$6:$P$29,aux!D$1,14)</f>
        <v>7.5399999999999991</v>
      </c>
      <c r="E3" s="93">
        <f>INDEX(Metas!$C$6:$P$29,aux!E$1,14)</f>
        <v>570</v>
      </c>
      <c r="F3" s="93">
        <f>INDEX(Metas!$C$6:$P$29,aux!F$1,14)</f>
        <v>87150</v>
      </c>
    </row>
    <row r="4" spans="1:6">
      <c r="B4" t="s">
        <v>59</v>
      </c>
      <c r="C4" s="93">
        <f>INDEX(Atual!$C$6:$P$29,aux!C$1,14)</f>
        <v>282500</v>
      </c>
      <c r="D4" s="93">
        <f>INDEX(Atual!$C$6:$P$29,aux!D$1,14)</f>
        <v>7.5399999999999991</v>
      </c>
      <c r="E4" s="93">
        <f>INDEX(Atual!$C$6:$P$29,aux!E$1,14)</f>
        <v>512</v>
      </c>
      <c r="F4" s="93">
        <f>INDEX(Atual!$C$6:$P$29,aux!F$1,14)</f>
        <v>87150</v>
      </c>
    </row>
    <row r="5" spans="1:6">
      <c r="B5" t="s">
        <v>78</v>
      </c>
      <c r="C5" s="93">
        <f>INDEX(Anterior!$C$6:$P$29,aux!C$1,14)</f>
        <v>290500</v>
      </c>
      <c r="D5" s="93">
        <f>INDEX(Anterior!$C$6:$P$29,aux!D$1,14)</f>
        <v>7.5399999999999991</v>
      </c>
      <c r="E5" s="93">
        <f>INDEX(Anterior!$C$6:$P$29,aux!E$1,14)</f>
        <v>425</v>
      </c>
      <c r="F5" s="93">
        <f>INDEX(Anterior!$C$6:$P$29,aux!F$1,14)</f>
        <v>87150</v>
      </c>
    </row>
    <row r="6" spans="1:6">
      <c r="B6" t="s">
        <v>66</v>
      </c>
      <c r="C6">
        <f>INDEX(Atual!$C$6:$P$29,aux!C$1,ROW(A2))</f>
        <v>12000</v>
      </c>
      <c r="D6">
        <f>INDEX(Atual!$C$6:$P$29,aux!D$1,ROW(B2))</f>
        <v>0.3</v>
      </c>
      <c r="E6">
        <f>INDEX(Atual!$C$6:$P$29,aux!E$1,ROW(C2))</f>
        <v>18</v>
      </c>
      <c r="F6">
        <f>INDEX(Atual!$C$6:$P$29,aux!F$1,ROW(D2))</f>
        <v>6000</v>
      </c>
    </row>
    <row r="7" spans="1:6">
      <c r="B7" t="s">
        <v>67</v>
      </c>
      <c r="C7">
        <f>INDEX(Atual!$C$6:$P$29,aux!C$1,ROW(A3))</f>
        <v>22000</v>
      </c>
      <c r="D7">
        <f>INDEX(Atual!$C$6:$P$29,aux!D$1,ROW(B3))</f>
        <v>0.35</v>
      </c>
      <c r="E7">
        <f>INDEX(Atual!$C$6:$P$29,aux!E$1,ROW(C3))</f>
        <v>18</v>
      </c>
      <c r="F7">
        <f>INDEX(Atual!$C$6:$P$29,aux!F$1,ROW(D3))</f>
        <v>6600</v>
      </c>
    </row>
    <row r="8" spans="1:6">
      <c r="B8" t="s">
        <v>68</v>
      </c>
      <c r="C8">
        <f>INDEX(Atual!$C$6:$P$29,aux!C$1,ROW(A4))</f>
        <v>23500</v>
      </c>
      <c r="D8">
        <f>INDEX(Atual!$C$6:$P$29,aux!D$1,ROW(B4))</f>
        <v>0.45</v>
      </c>
      <c r="E8">
        <f>INDEX(Atual!$C$6:$P$29,aux!E$1,ROW(C4))</f>
        <v>18</v>
      </c>
      <c r="F8">
        <f>INDEX(Atual!$C$6:$P$29,aux!F$1,ROW(D4))</f>
        <v>7050</v>
      </c>
    </row>
    <row r="9" spans="1:6">
      <c r="B9" t="s">
        <v>69</v>
      </c>
      <c r="C9">
        <f>INDEX(Atual!$C$6:$P$29,aux!C$1,ROW(A5))</f>
        <v>25000</v>
      </c>
      <c r="D9">
        <f>INDEX(Atual!$C$6:$P$29,aux!D$1,ROW(B5))</f>
        <v>0.5</v>
      </c>
      <c r="E9">
        <f>INDEX(Atual!$C$6:$P$29,aux!E$1,ROW(C5))</f>
        <v>18</v>
      </c>
      <c r="F9">
        <f>INDEX(Atual!$C$6:$P$29,aux!F$1,ROW(D5))</f>
        <v>7500</v>
      </c>
    </row>
    <row r="10" spans="1:6">
      <c r="B10" t="s">
        <v>70</v>
      </c>
      <c r="C10">
        <f>INDEX(Atual!$C$6:$P$29,aux!C$1,ROW(A6))</f>
        <v>25000</v>
      </c>
      <c r="D10">
        <f>INDEX(Atual!$C$6:$P$29,aux!D$1,ROW(B6))</f>
        <v>0.6</v>
      </c>
      <c r="E10">
        <f>INDEX(Atual!$C$6:$P$29,aux!E$1,ROW(C6))</f>
        <v>40</v>
      </c>
      <c r="F10">
        <f>INDEX(Atual!$C$6:$P$29,aux!F$1,ROW(D6))</f>
        <v>7500</v>
      </c>
    </row>
    <row r="11" spans="1:6">
      <c r="B11" t="s">
        <v>71</v>
      </c>
      <c r="C11">
        <f>INDEX(Atual!$C$6:$P$29,aux!C$1,ROW(A7))</f>
        <v>25000</v>
      </c>
      <c r="D11">
        <f>INDEX(Atual!$C$6:$P$29,aux!D$1,ROW(B7))</f>
        <v>0.65</v>
      </c>
      <c r="E11">
        <f>INDEX(Atual!$C$6:$P$29,aux!E$1,ROW(C7))</f>
        <v>40</v>
      </c>
      <c r="F11">
        <f>INDEX(Atual!$C$6:$P$29,aux!F$1,ROW(D7))</f>
        <v>7500</v>
      </c>
    </row>
    <row r="12" spans="1:6">
      <c r="B12" t="s">
        <v>72</v>
      </c>
      <c r="C12">
        <f>INDEX(Atual!$C$6:$P$29,aux!C$1,ROW(A8))</f>
        <v>25000</v>
      </c>
      <c r="D12">
        <f>INDEX(Atual!$C$6:$P$29,aux!D$1,ROW(B8))</f>
        <v>0.7</v>
      </c>
      <c r="E12">
        <f>INDEX(Atual!$C$6:$P$29,aux!E$1,ROW(C8))</f>
        <v>40</v>
      </c>
      <c r="F12">
        <f>INDEX(Atual!$C$6:$P$29,aux!F$1,ROW(D8))</f>
        <v>7500</v>
      </c>
    </row>
    <row r="13" spans="1:6">
      <c r="B13" t="s">
        <v>73</v>
      </c>
      <c r="C13">
        <f>INDEX(Atual!$C$6:$P$29,aux!C$1,ROW(A9))</f>
        <v>25000</v>
      </c>
      <c r="D13">
        <f>INDEX(Atual!$C$6:$P$29,aux!D$1,ROW(B9))</f>
        <v>0.72</v>
      </c>
      <c r="E13">
        <f>INDEX(Atual!$C$6:$P$29,aux!E$1,ROW(C9))</f>
        <v>70</v>
      </c>
      <c r="F13">
        <f>INDEX(Atual!$C$6:$P$29,aux!F$1,ROW(D9))</f>
        <v>7500</v>
      </c>
    </row>
    <row r="14" spans="1:6">
      <c r="B14" t="s">
        <v>74</v>
      </c>
      <c r="C14">
        <f>INDEX(Atual!$C$6:$P$29,aux!C$1,ROW(A10))</f>
        <v>25000</v>
      </c>
      <c r="D14">
        <f>INDEX(Atual!$C$6:$P$29,aux!D$1,ROW(B10))</f>
        <v>0.75</v>
      </c>
      <c r="E14">
        <f>INDEX(Atual!$C$6:$P$29,aux!E$1,ROW(C10))</f>
        <v>70</v>
      </c>
      <c r="F14">
        <f>INDEX(Atual!$C$6:$P$29,aux!F$1,ROW(D10))</f>
        <v>7500</v>
      </c>
    </row>
    <row r="15" spans="1:6">
      <c r="B15" t="s">
        <v>75</v>
      </c>
      <c r="C15">
        <f>INDEX(Atual!$C$6:$P$29,aux!C$1,ROW(A11))</f>
        <v>25000</v>
      </c>
      <c r="D15">
        <f>INDEX(Atual!$C$6:$P$29,aux!D$1,ROW(B11))</f>
        <v>0.8</v>
      </c>
      <c r="E15">
        <f>INDEX(Atual!$C$6:$P$29,aux!E$1,ROW(C11))</f>
        <v>60</v>
      </c>
      <c r="F15">
        <f>INDEX(Atual!$C$6:$P$29,aux!F$1,ROW(D11))</f>
        <v>7500</v>
      </c>
    </row>
    <row r="16" spans="1:6">
      <c r="B16" t="s">
        <v>76</v>
      </c>
      <c r="C16">
        <f>INDEX(Atual!$C$6:$P$29,aux!C$1,ROW(A12))</f>
        <v>25000</v>
      </c>
      <c r="D16">
        <f>INDEX(Atual!$C$6:$P$29,aux!D$1,ROW(B12))</f>
        <v>0.85</v>
      </c>
      <c r="E16">
        <f>INDEX(Atual!$C$6:$P$29,aux!E$1,ROW(C12))</f>
        <v>60</v>
      </c>
      <c r="F16">
        <f>INDEX(Atual!$C$6:$P$29,aux!F$1,ROW(D12))</f>
        <v>7500</v>
      </c>
    </row>
    <row r="17" spans="1:13">
      <c r="B17" t="s">
        <v>77</v>
      </c>
      <c r="C17">
        <f>INDEX(Atual!$C$6:$P$29,aux!C$1,ROW(A13))</f>
        <v>25000</v>
      </c>
      <c r="D17">
        <f>INDEX(Atual!$C$6:$P$29,aux!D$1,ROW(B13))</f>
        <v>0.87</v>
      </c>
      <c r="E17">
        <f>INDEX(Atual!$C$6:$P$29,aux!E$1,ROW(C13))</f>
        <v>60</v>
      </c>
      <c r="F17">
        <f>INDEX(Atual!$C$6:$P$29,aux!F$1,ROW(D13))</f>
        <v>7500</v>
      </c>
    </row>
    <row r="19" spans="1:13">
      <c r="B19" t="s">
        <v>65</v>
      </c>
    </row>
    <row r="20" spans="1:13"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71</v>
      </c>
      <c r="H20" t="s">
        <v>72</v>
      </c>
      <c r="I20" t="s">
        <v>73</v>
      </c>
      <c r="J20" t="s">
        <v>74</v>
      </c>
      <c r="K20" t="s">
        <v>75</v>
      </c>
      <c r="L20" t="s">
        <v>76</v>
      </c>
      <c r="M20" t="s">
        <v>77</v>
      </c>
    </row>
    <row r="21" spans="1:13">
      <c r="A21" t="s">
        <v>50</v>
      </c>
      <c r="B21">
        <f>INDEX(Metas!$D$6:$O$29,aux!$A$2,COLUMN(A1))</f>
        <v>20</v>
      </c>
      <c r="C21">
        <f>INDEX(Metas!$D$6:$O$29,aux!$A$2,COLUMN(B1))</f>
        <v>25</v>
      </c>
      <c r="D21">
        <f>INDEX(Metas!$D$6:$O$29,aux!$A$2,COLUMN(C1))</f>
        <v>30</v>
      </c>
      <c r="E21">
        <f>INDEX(Metas!$D$6:$O$29,aux!$A$2,COLUMN(D1))</f>
        <v>35</v>
      </c>
      <c r="F21">
        <f>INDEX(Metas!$D$6:$O$29,aux!$A$2,COLUMN(E1))</f>
        <v>40</v>
      </c>
      <c r="G21">
        <f>INDEX(Metas!$D$6:$O$29,aux!$A$2,COLUMN(F1))</f>
        <v>45</v>
      </c>
      <c r="H21">
        <f>INDEX(Metas!$D$6:$O$29,aux!$A$2,COLUMN(G1))</f>
        <v>50</v>
      </c>
      <c r="I21">
        <f>INDEX(Metas!$D$6:$O$29,aux!$A$2,COLUMN(H1))</f>
        <v>55</v>
      </c>
      <c r="J21">
        <f>INDEX(Metas!$D$6:$O$29,aux!$A$2,COLUMN(I1))</f>
        <v>60</v>
      </c>
      <c r="K21">
        <f>INDEX(Metas!$D$6:$O$29,aux!$A$2,COLUMN(J1))</f>
        <v>65</v>
      </c>
      <c r="L21">
        <f>INDEX(Metas!$D$6:$O$29,aux!$A$2,COLUMN(K1))</f>
        <v>70</v>
      </c>
      <c r="M21">
        <f>INDEX(Metas!$D$6:$O$29,aux!$A$2,COLUMN(L1))</f>
        <v>75</v>
      </c>
    </row>
    <row r="22" spans="1:13">
      <c r="A22" t="s">
        <v>59</v>
      </c>
      <c r="B22">
        <f>INDEX(Atual!$D$6:$O$29,aux!$A$2,COLUMN(A2))</f>
        <v>18</v>
      </c>
      <c r="C22">
        <f>INDEX(Atual!$D$6:$O$29,aux!$A$2,COLUMN(B2))</f>
        <v>18</v>
      </c>
      <c r="D22">
        <f>INDEX(Atual!$D$6:$O$29,aux!$A$2,COLUMN(C2))</f>
        <v>18</v>
      </c>
      <c r="E22">
        <f>INDEX(Atual!$D$6:$O$29,aux!$A$2,COLUMN(D2))</f>
        <v>18</v>
      </c>
      <c r="F22">
        <f>INDEX(Atual!$D$6:$O$29,aux!$A$2,COLUMN(E2))</f>
        <v>40</v>
      </c>
      <c r="G22">
        <f>INDEX(Atual!$D$6:$O$29,aux!$A$2,COLUMN(F2))</f>
        <v>40</v>
      </c>
      <c r="H22">
        <f>INDEX(Atual!$D$6:$O$29,aux!$A$2,COLUMN(G2))</f>
        <v>40</v>
      </c>
      <c r="I22">
        <f>INDEX(Atual!$D$6:$O$29,aux!$A$2,COLUMN(H2))</f>
        <v>70</v>
      </c>
      <c r="J22">
        <f>INDEX(Atual!$D$6:$O$29,aux!$A$2,COLUMN(I2))</f>
        <v>70</v>
      </c>
      <c r="K22">
        <f>INDEX(Atual!$D$6:$O$29,aux!$A$2,COLUMN(J2))</f>
        <v>60</v>
      </c>
      <c r="L22">
        <f>INDEX(Atual!$D$6:$O$29,aux!$A$2,COLUMN(K2))</f>
        <v>60</v>
      </c>
      <c r="M22">
        <f>INDEX(Atual!$D$6:$O$29,aux!$A$2,COLUMN(L2))</f>
        <v>60</v>
      </c>
    </row>
    <row r="23" spans="1:13">
      <c r="B23" t="s">
        <v>79</v>
      </c>
    </row>
    <row r="24" spans="1:13">
      <c r="B24" t="s">
        <v>66</v>
      </c>
      <c r="C24" t="s">
        <v>67</v>
      </c>
      <c r="D24" t="s">
        <v>68</v>
      </c>
      <c r="E24" t="s">
        <v>69</v>
      </c>
      <c r="F24" t="s">
        <v>70</v>
      </c>
      <c r="G24" t="s">
        <v>71</v>
      </c>
      <c r="H24" t="s">
        <v>72</v>
      </c>
      <c r="I24" t="s">
        <v>73</v>
      </c>
      <c r="J24" t="s">
        <v>74</v>
      </c>
      <c r="K24" t="s">
        <v>75</v>
      </c>
      <c r="L24" t="s">
        <v>76</v>
      </c>
      <c r="M24" t="s">
        <v>77</v>
      </c>
    </row>
    <row r="25" spans="1:13">
      <c r="A25" t="s">
        <v>59</v>
      </c>
      <c r="B25">
        <f>INDEX(Atual!$D$6:$O$29,aux!$A$2,COLUMN(A20))</f>
        <v>18</v>
      </c>
      <c r="C25">
        <f>INDEX(Atual!$D$6:$O$29,aux!$A$2,COLUMN(B20))</f>
        <v>18</v>
      </c>
      <c r="D25">
        <f>INDEX(Atual!$D$6:$O$29,aux!$A$2,COLUMN(C20))</f>
        <v>18</v>
      </c>
      <c r="E25">
        <f>INDEX(Atual!$D$6:$O$29,aux!$A$2,COLUMN(D20))</f>
        <v>18</v>
      </c>
      <c r="F25">
        <f>INDEX(Atual!$D$6:$O$29,aux!$A$2,COLUMN(E20))</f>
        <v>40</v>
      </c>
      <c r="G25">
        <f>INDEX(Atual!$D$6:$O$29,aux!$A$2,COLUMN(F20))</f>
        <v>40</v>
      </c>
      <c r="H25">
        <f>INDEX(Atual!$D$6:$O$29,aux!$A$2,COLUMN(G20))</f>
        <v>40</v>
      </c>
      <c r="I25">
        <f>INDEX(Atual!$D$6:$O$29,aux!$A$2,COLUMN(H20))</f>
        <v>70</v>
      </c>
      <c r="J25">
        <f>INDEX(Atual!$D$6:$O$29,aux!$A$2,COLUMN(I20))</f>
        <v>70</v>
      </c>
      <c r="K25">
        <f>INDEX(Atual!$D$6:$O$29,aux!$A$2,COLUMN(J20))</f>
        <v>60</v>
      </c>
      <c r="L25">
        <f>INDEX(Atual!$D$6:$O$29,aux!$A$2,COLUMN(K20))</f>
        <v>60</v>
      </c>
      <c r="M25">
        <f>INDEX(Atual!$D$6:$O$29,aux!$A$2,COLUMN(L20))</f>
        <v>60</v>
      </c>
    </row>
    <row r="26" spans="1:13">
      <c r="A26" t="s">
        <v>80</v>
      </c>
      <c r="B26">
        <f>INDEX(Anterior!$D$6:$O$29,aux!$A$2,COLUMN(A21))</f>
        <v>20</v>
      </c>
      <c r="C26">
        <f>INDEX(Anterior!$D$6:$O$29,aux!$A$2,COLUMN(B21))</f>
        <v>25</v>
      </c>
      <c r="D26">
        <f>INDEX(Anterior!$D$6:$O$29,aux!$A$2,COLUMN(C21))</f>
        <v>30</v>
      </c>
      <c r="E26">
        <f>INDEX(Anterior!$D$6:$O$29,aux!$A$2,COLUMN(D21))</f>
        <v>30</v>
      </c>
      <c r="F26">
        <f>INDEX(Anterior!$D$6:$O$29,aux!$A$2,COLUMN(E21))</f>
        <v>30</v>
      </c>
      <c r="G26">
        <f>INDEX(Anterior!$D$6:$O$29,aux!$A$2,COLUMN(F21))</f>
        <v>30</v>
      </c>
      <c r="H26">
        <f>INDEX(Anterior!$D$6:$O$29,aux!$A$2,COLUMN(G21))</f>
        <v>40</v>
      </c>
      <c r="I26">
        <f>INDEX(Anterior!$D$6:$O$29,aux!$A$2,COLUMN(H21))</f>
        <v>40</v>
      </c>
      <c r="J26">
        <f>INDEX(Anterior!$D$6:$O$29,aux!$A$2,COLUMN(I21))</f>
        <v>40</v>
      </c>
      <c r="K26">
        <f>INDEX(Anterior!$D$6:$O$29,aux!$A$2,COLUMN(J21))</f>
        <v>40</v>
      </c>
      <c r="L26">
        <f>INDEX(Anterior!$D$6:$O$29,aux!$A$2,COLUMN(K21))</f>
        <v>40</v>
      </c>
      <c r="M26">
        <f>INDEX(Anterior!$D$6:$O$29,aux!$A$2,COLUMN(L21))</f>
        <v>60</v>
      </c>
    </row>
  </sheetData>
  <sheetProtection algorithmName="SHA-512" hashValue="ZVWiVhgwEZIIIY441qwHmIgG3t6oeQwruCTICG5U3sj/TeTYignnKB0+eyfWbWkv+tEaaWnnpKx9ViZVLlJyXQ==" saltValue="46kc9szsvnEG4DPEZAKCXw==" spinCount="100000" sheet="1" objects="1" scenarios="1" formatCells="0" formatColumns="0" formatRows="0" selectLockedCells="1"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A1:Q23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10" sqref="C10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12" style="6" customWidth="1"/>
    <col min="4" max="4" width="34.375" style="6" bestFit="1" customWidth="1"/>
    <col min="5" max="7" width="27.375" style="6" customWidth="1"/>
    <col min="8" max="8" width="12.625" style="6" customWidth="1"/>
    <col min="9" max="9" width="27.375" style="6" customWidth="1"/>
    <col min="10" max="10" width="5.62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123" customFormat="1" ht="44.25" customHeight="1">
      <c r="A3" s="122"/>
      <c r="C3" s="124" t="s">
        <v>134</v>
      </c>
      <c r="E3" s="125"/>
      <c r="F3" s="125"/>
    </row>
    <row r="4" spans="1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1" customFormat="1" ht="50.1" customHeight="1">
      <c r="C5" s="19" t="s">
        <v>56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7" s="22" customFormat="1" ht="27" customHeight="1">
      <c r="A6" s="21"/>
      <c r="C6" s="23" t="s">
        <v>9</v>
      </c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7" s="12" customFormat="1" ht="27" customHeight="1">
      <c r="A7" s="11"/>
      <c r="C7" s="148" t="s">
        <v>0</v>
      </c>
      <c r="D7" s="148"/>
      <c r="E7" s="148"/>
      <c r="F7" s="148"/>
      <c r="G7" s="148"/>
      <c r="H7" s="148"/>
      <c r="I7" s="25"/>
      <c r="J7" s="25"/>
      <c r="K7" s="25"/>
      <c r="L7" s="25"/>
      <c r="M7" s="32"/>
    </row>
    <row r="8" spans="1:17" s="12" customFormat="1" ht="36" customHeight="1">
      <c r="A8" s="11"/>
      <c r="C8" s="29" t="s">
        <v>1</v>
      </c>
      <c r="D8" s="28" t="s">
        <v>86</v>
      </c>
      <c r="E8" s="150" t="s">
        <v>89</v>
      </c>
      <c r="F8" s="151"/>
      <c r="G8" s="151"/>
      <c r="H8" s="151"/>
      <c r="I8" s="152"/>
      <c r="J8" s="26"/>
    </row>
    <row r="9" spans="1:17" s="12" customFormat="1" ht="8.1" customHeight="1">
      <c r="A9" s="11"/>
      <c r="C9" s="146"/>
      <c r="D9" s="146"/>
      <c r="E9" s="146"/>
      <c r="F9" s="146"/>
      <c r="G9" s="149"/>
      <c r="H9" s="146"/>
      <c r="I9" s="146"/>
    </row>
    <row r="10" spans="1:17" s="12" customFormat="1" ht="36" customHeight="1">
      <c r="A10" s="11"/>
      <c r="C10" s="29" t="s">
        <v>2</v>
      </c>
      <c r="D10" s="28" t="s">
        <v>87</v>
      </c>
      <c r="E10" s="150" t="s">
        <v>90</v>
      </c>
      <c r="F10" s="151"/>
      <c r="G10" s="151"/>
      <c r="H10" s="151"/>
      <c r="I10" s="152"/>
      <c r="J10" s="26"/>
    </row>
    <row r="11" spans="1:17" s="12" customFormat="1" ht="8.1" customHeight="1">
      <c r="A11" s="11"/>
      <c r="C11" s="146"/>
      <c r="D11" s="146"/>
      <c r="E11" s="146"/>
      <c r="F11" s="146"/>
      <c r="G11" s="146"/>
      <c r="H11" s="146"/>
      <c r="I11" s="146"/>
    </row>
    <row r="12" spans="1:17" s="12" customFormat="1" ht="36" customHeight="1">
      <c r="A12" s="11"/>
      <c r="C12" s="29" t="s">
        <v>3</v>
      </c>
      <c r="D12" s="28" t="s">
        <v>25</v>
      </c>
      <c r="E12" s="150" t="s">
        <v>91</v>
      </c>
      <c r="F12" s="151"/>
      <c r="G12" s="151"/>
      <c r="H12" s="151"/>
      <c r="I12" s="152"/>
      <c r="J12" s="26"/>
    </row>
    <row r="13" spans="1:17" s="12" customFormat="1" ht="8.1" customHeight="1">
      <c r="A13" s="11"/>
      <c r="C13" s="146"/>
      <c r="D13" s="146"/>
      <c r="E13" s="146"/>
      <c r="F13" s="146"/>
      <c r="G13" s="146"/>
      <c r="H13" s="146"/>
      <c r="I13" s="146"/>
    </row>
    <row r="14" spans="1:17" s="12" customFormat="1" ht="36" customHeight="1">
      <c r="A14" s="11"/>
      <c r="C14" s="29" t="s">
        <v>4</v>
      </c>
      <c r="D14" s="28" t="s">
        <v>88</v>
      </c>
      <c r="E14" s="150" t="s">
        <v>92</v>
      </c>
      <c r="F14" s="151"/>
      <c r="G14" s="151"/>
      <c r="H14" s="151"/>
      <c r="I14" s="152"/>
      <c r="J14" s="26"/>
    </row>
    <row r="15" spans="1:17" s="12" customFormat="1" ht="8.1" customHeight="1">
      <c r="A15" s="11"/>
      <c r="C15" s="146"/>
      <c r="D15" s="146"/>
      <c r="E15" s="146"/>
      <c r="F15" s="146"/>
      <c r="G15" s="146"/>
      <c r="H15" s="146"/>
      <c r="I15" s="146"/>
    </row>
    <row r="16" spans="1:17" s="12" customFormat="1" ht="8.25" customHeight="1">
      <c r="A16" s="11"/>
      <c r="C16" s="146"/>
      <c r="D16" s="146"/>
      <c r="E16" s="146"/>
      <c r="F16" s="146"/>
      <c r="G16" s="146"/>
      <c r="H16" s="146"/>
      <c r="I16" s="146"/>
    </row>
    <row r="23" spans="4:4" ht="23.25">
      <c r="D23" s="94"/>
    </row>
  </sheetData>
  <sheetProtection algorithmName="SHA-512" hashValue="pAlcpyulL61bHADRuAkx7e/hhdcW8rX6RdPGH1nDjKCET8y+sqXlnSRX4zDcJ6pcwKiSE2sMT2j+tysCMQJ/HQ==" saltValue="UM/1BKN0HU5TL3B85nPrXw==" spinCount="100000" sheet="1" objects="1" scenarios="1" formatCells="0" formatColumns="0" formatRows="0" selectLockedCells="1"/>
  <mergeCells count="15">
    <mergeCell ref="K1:L1"/>
    <mergeCell ref="C15:I15"/>
    <mergeCell ref="C7:H7"/>
    <mergeCell ref="C9:I9"/>
    <mergeCell ref="C11:I11"/>
    <mergeCell ref="C13:I13"/>
    <mergeCell ref="E8:I8"/>
    <mergeCell ref="E10:I10"/>
    <mergeCell ref="E12:I12"/>
    <mergeCell ref="E14:I14"/>
    <mergeCell ref="C16:I16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A1:L12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6" sqref="C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85.125" style="6" customWidth="1"/>
    <col min="4" max="4" width="2.875" style="6" customWidth="1"/>
    <col min="5" max="5" width="85.125" style="6" customWidth="1"/>
    <col min="6" max="7" width="1.5" style="6" customWidth="1"/>
    <col min="8" max="9" width="11" style="6"/>
    <col min="10" max="10" width="11" style="6" customWidth="1"/>
    <col min="11" max="14" width="11" style="6"/>
    <col min="15" max="15" width="5.125" style="6" customWidth="1"/>
    <col min="16" max="16384" width="11" style="6"/>
  </cols>
  <sheetData>
    <row r="1" spans="1:12" s="31" customFormat="1" ht="39" customHeight="1">
      <c r="C1" s="147"/>
      <c r="D1" s="147"/>
      <c r="E1" s="147"/>
      <c r="F1" s="147"/>
      <c r="H1" s="7"/>
    </row>
    <row r="2" spans="1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1:12" s="123" customFormat="1" ht="44.25" customHeight="1">
      <c r="A3" s="122"/>
      <c r="C3" s="124" t="s">
        <v>134</v>
      </c>
      <c r="E3" s="125"/>
      <c r="F3" s="125"/>
    </row>
    <row r="4" spans="1:12" ht="19.5" customHeight="1">
      <c r="D4" s="8"/>
      <c r="E4" s="9"/>
      <c r="F4" s="9"/>
      <c r="G4" s="10"/>
      <c r="H4" s="10"/>
      <c r="I4" s="10"/>
      <c r="J4" s="10"/>
      <c r="K4" s="10"/>
      <c r="L4" s="10"/>
    </row>
    <row r="5" spans="1:12" ht="28.5" customHeight="1">
      <c r="C5" s="16" t="s">
        <v>10</v>
      </c>
      <c r="E5" s="16" t="s">
        <v>16</v>
      </c>
    </row>
    <row r="6" spans="1:12" ht="69.75" customHeight="1">
      <c r="C6" s="33" t="s">
        <v>12</v>
      </c>
      <c r="D6" s="17"/>
      <c r="E6" s="33" t="s">
        <v>17</v>
      </c>
      <c r="F6" s="18"/>
    </row>
    <row r="7" spans="1:12" ht="7.5" customHeight="1"/>
    <row r="8" spans="1:12" ht="28.5" customHeight="1">
      <c r="C8" s="16" t="s">
        <v>11</v>
      </c>
      <c r="D8" s="17"/>
      <c r="E8" s="16" t="s">
        <v>23</v>
      </c>
    </row>
    <row r="9" spans="1:12" ht="69.75" customHeight="1">
      <c r="C9" s="33" t="s">
        <v>13</v>
      </c>
      <c r="E9" s="33" t="s">
        <v>24</v>
      </c>
    </row>
    <row r="10" spans="1:12" ht="7.5" customHeight="1"/>
    <row r="11" spans="1:12" ht="28.5" customHeight="1">
      <c r="C11" s="16" t="s">
        <v>14</v>
      </c>
      <c r="E11" s="16" t="s">
        <v>18</v>
      </c>
    </row>
    <row r="12" spans="1:12" ht="69.75" customHeight="1">
      <c r="C12" s="33" t="s">
        <v>15</v>
      </c>
      <c r="E12" s="33" t="s">
        <v>19</v>
      </c>
    </row>
  </sheetData>
  <sheetProtection algorithmName="SHA-512" hashValue="+ClM0LrMeoFcwbkDIp8l5oyyQSEMHp3knZPS2FY6eeLkbOKjQDFn/I9J8seEj3sBiQ+a68fbtojN6JPv7ze+kQ==" saltValue="hslmP31DOXWtzrHscurXbw==" spinCount="100000" sheet="1" objects="1" scenarios="1" formatCells="0" formatColumns="0" formatRows="0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4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6.875" style="6" customWidth="1"/>
    <col min="4" max="4" width="63.125" style="6" customWidth="1"/>
    <col min="5" max="5" width="15.375" style="6" customWidth="1"/>
    <col min="6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A1" s="2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123" customFormat="1" ht="44.25" customHeight="1">
      <c r="A3" s="122"/>
      <c r="C3" s="124" t="s">
        <v>134</v>
      </c>
      <c r="E3" s="125"/>
      <c r="F3" s="125"/>
    </row>
    <row r="4" spans="1:17" ht="23.2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2" customFormat="1" ht="30" customHeight="1">
      <c r="A5" s="11"/>
      <c r="C5" s="13">
        <v>1</v>
      </c>
      <c r="D5" s="30" t="s">
        <v>5</v>
      </c>
      <c r="E5" s="9"/>
    </row>
    <row r="6" spans="1:17" s="12" customFormat="1" ht="29.25" customHeight="1">
      <c r="A6" s="11"/>
      <c r="C6" s="153"/>
      <c r="D6" s="153"/>
      <c r="E6" s="9"/>
      <c r="F6" s="14"/>
      <c r="G6" s="14"/>
      <c r="H6" s="14"/>
      <c r="I6" s="14"/>
    </row>
    <row r="7" spans="1:17" s="12" customFormat="1" ht="30" customHeight="1">
      <c r="A7" s="11"/>
      <c r="C7" s="13">
        <v>2</v>
      </c>
      <c r="D7" s="30" t="s">
        <v>6</v>
      </c>
      <c r="E7" s="9"/>
    </row>
    <row r="8" spans="1:17" s="12" customFormat="1" ht="29.25" customHeight="1">
      <c r="A8" s="11"/>
      <c r="C8" s="153"/>
      <c r="D8" s="153"/>
      <c r="E8" s="9"/>
      <c r="F8" s="14"/>
      <c r="G8" s="14"/>
      <c r="H8" s="14"/>
      <c r="I8" s="14"/>
    </row>
    <row r="9" spans="1:17" s="12" customFormat="1" ht="30" customHeight="1">
      <c r="A9" s="11"/>
      <c r="C9" s="13">
        <v>3</v>
      </c>
      <c r="D9" s="30" t="s">
        <v>7</v>
      </c>
      <c r="E9" s="9"/>
    </row>
    <row r="10" spans="1:17" s="12" customFormat="1" ht="29.25" customHeight="1">
      <c r="A10" s="11"/>
      <c r="C10" s="153"/>
      <c r="D10" s="153"/>
      <c r="E10" s="9"/>
      <c r="F10" s="14"/>
      <c r="G10" s="14"/>
      <c r="H10" s="14"/>
      <c r="I10" s="14"/>
    </row>
    <row r="11" spans="1:17" s="12" customFormat="1" ht="30" customHeight="1">
      <c r="A11" s="11"/>
      <c r="C11" s="13">
        <v>4</v>
      </c>
      <c r="D11" s="30" t="s">
        <v>21</v>
      </c>
      <c r="E11" s="9"/>
      <c r="H11" s="15" t="s">
        <v>20</v>
      </c>
    </row>
    <row r="12" spans="1:17" s="12" customFormat="1" ht="29.25" customHeight="1">
      <c r="A12" s="11"/>
      <c r="C12" s="153"/>
      <c r="D12" s="153"/>
      <c r="E12" s="9"/>
      <c r="F12" s="14"/>
      <c r="G12" s="14"/>
      <c r="H12" s="14"/>
      <c r="I12" s="14"/>
    </row>
    <row r="13" spans="1:17" s="12" customFormat="1" ht="30" customHeight="1">
      <c r="A13" s="11"/>
      <c r="C13" s="13">
        <v>5</v>
      </c>
      <c r="D13" s="30" t="s">
        <v>8</v>
      </c>
      <c r="E13" s="9"/>
    </row>
    <row r="14" spans="1:17" s="12" customFormat="1" ht="29.25" customHeight="1">
      <c r="A14" s="11"/>
      <c r="C14" s="153"/>
      <c r="D14" s="153"/>
      <c r="E14" s="14"/>
      <c r="F14" s="14"/>
      <c r="G14" s="14"/>
      <c r="H14" s="14"/>
      <c r="I14" s="14"/>
    </row>
  </sheetData>
  <sheetProtection algorithmName="SHA-512" hashValue="Hwh4JJV79DQzkFKGz0j+zVOmaRtHyGsaqM2tIUIev621dh4iqSQtMgfLtILUynf0eWJcAyHGiW8McW/6Bc2MXg==" saltValue="i/lJ4D+4nASHYOKbAmXqOw==" spinCount="100000" sheet="1" objects="1" scenarios="1" formatCells="0" formatColumns="0" formatRows="0" selectLockedCells="1"/>
  <mergeCells count="10">
    <mergeCell ref="C1:D1"/>
    <mergeCell ref="E1:F1"/>
    <mergeCell ref="G1:H1"/>
    <mergeCell ref="I1:J1"/>
    <mergeCell ref="K1:L1"/>
    <mergeCell ref="C14:D14"/>
    <mergeCell ref="C12:D12"/>
    <mergeCell ref="C10:D10"/>
    <mergeCell ref="C8:D8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A1:Q22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 activeCell="A3" sqref="A3:XFD3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44" style="6" bestFit="1" customWidth="1"/>
    <col min="4" max="6" width="27.375" style="6" customWidth="1"/>
    <col min="7" max="7" width="25.5" style="6" customWidth="1"/>
    <col min="8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B1" s="121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123" customFormat="1" ht="44.25" customHeight="1">
      <c r="A3" s="122"/>
      <c r="C3" s="124" t="s">
        <v>134</v>
      </c>
      <c r="E3" s="125"/>
      <c r="F3" s="125"/>
    </row>
    <row r="4" spans="1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ht="38.25" customHeight="1">
      <c r="C5" s="154" t="s">
        <v>22</v>
      </c>
      <c r="D5" s="154"/>
      <c r="E5" s="154"/>
      <c r="F5" s="154"/>
      <c r="G5" s="154"/>
      <c r="H5"/>
    </row>
    <row r="6" spans="1:17">
      <c r="E6"/>
      <c r="F6"/>
    </row>
    <row r="11" spans="1:17">
      <c r="H11"/>
    </row>
    <row r="15" spans="1:17">
      <c r="H15"/>
    </row>
    <row r="21" spans="3:6">
      <c r="C21"/>
      <c r="D21"/>
      <c r="E21"/>
      <c r="F21"/>
    </row>
    <row r="22" spans="3:6">
      <c r="E22"/>
      <c r="F22"/>
    </row>
  </sheetData>
  <sheetProtection algorithmName="SHA-512" hashValue="Gd/Yuiqz0IDunGeTWVGQUFJkaMOEXN6NL/NY57VboyEI067B3xqrXL9rEOETTaMM6bR4K44nUbCqjOb+q1R6Yg==" saltValue="fGKqMp7awl8IOY0d+wsMjg==" spinCount="100000" sheet="1" objects="1" scenarios="1" formatCells="0" formatColumns="0" formatRows="0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501A-B748-41CF-B81D-462F01E25C9D}">
  <dimension ref="A1:I15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 activeCell="C6" sqref="C6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38.75" style="40" customWidth="1"/>
    <col min="4" max="23" width="10.75" style="40" customWidth="1"/>
    <col min="24" max="16384" width="11" style="40"/>
  </cols>
  <sheetData>
    <row r="1" spans="1:9" s="34" customFormat="1" ht="39" customHeight="1"/>
    <row r="2" spans="1:9" s="37" customFormat="1" ht="30" customHeight="1">
      <c r="C2" s="35"/>
      <c r="D2" s="36"/>
      <c r="E2" s="36"/>
      <c r="F2" s="36"/>
      <c r="G2" s="36"/>
      <c r="H2" s="36"/>
      <c r="I2" s="36"/>
    </row>
    <row r="3" spans="1:9" s="123" customFormat="1" ht="44.25" customHeight="1">
      <c r="A3" s="122"/>
      <c r="C3" s="124" t="s">
        <v>134</v>
      </c>
      <c r="E3" s="125"/>
      <c r="F3" s="125"/>
    </row>
    <row r="4" spans="1:9" ht="15" customHeight="1" thickBot="1">
      <c r="C4" s="38"/>
      <c r="D4" s="39"/>
      <c r="E4" s="39"/>
      <c r="F4" s="39"/>
      <c r="G4" s="39"/>
      <c r="H4" s="39"/>
      <c r="I4" s="39"/>
    </row>
    <row r="5" spans="1:9" ht="30" customHeight="1" thickTop="1">
      <c r="C5" s="41" t="s">
        <v>30</v>
      </c>
    </row>
    <row r="6" spans="1:9" ht="30" customHeight="1">
      <c r="C6" s="96" t="s">
        <v>47</v>
      </c>
    </row>
    <row r="7" spans="1:9" ht="30" customHeight="1">
      <c r="C7" s="96" t="s">
        <v>48</v>
      </c>
    </row>
    <row r="8" spans="1:9" ht="30" customHeight="1">
      <c r="C8" s="95"/>
    </row>
    <row r="9" spans="1:9" ht="30" customHeight="1">
      <c r="C9" s="95"/>
    </row>
    <row r="10" spans="1:9" ht="30" customHeight="1">
      <c r="C10" s="95"/>
    </row>
    <row r="11" spans="1:9" ht="30" customHeight="1">
      <c r="C11" s="95"/>
    </row>
    <row r="12" spans="1:9" ht="30" customHeight="1">
      <c r="C12" s="95"/>
    </row>
    <row r="13" spans="1:9" ht="30" customHeight="1">
      <c r="C13" s="95"/>
    </row>
    <row r="14" spans="1:9" ht="30" customHeight="1">
      <c r="C14" s="95"/>
    </row>
    <row r="15" spans="1:9" ht="30" customHeight="1">
      <c r="C15" s="95"/>
    </row>
  </sheetData>
  <sheetProtection algorithmName="SHA-512" hashValue="HA3+6waUpcZnvMq5cM8fCRKBhyDJZo66FzmvirXcb40fOMj6Xs/RNlIY66rKGZtFjkumBPPpvxD+jenUMdFlHA==" saltValue="5tX6iUzD4w7njaxoLB2u9Q==" spinCount="100000" sheet="1" objects="1" scenarios="1" formatCells="0" formatColumns="0" formatRows="0" selectLockedCells="1"/>
  <autoFilter ref="C5" xr:uid="{BF48E1DF-3F51-4B79-AD5F-8F143EA4E3FA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1802-5A0C-4B85-8453-AC72F555F48D}">
  <dimension ref="A1:I15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E6" sqref="E6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14" style="40" customWidth="1"/>
    <col min="4" max="4" width="37" style="40" customWidth="1"/>
    <col min="5" max="5" width="11" style="40" customWidth="1"/>
    <col min="6" max="23" width="10.75" style="40" customWidth="1"/>
    <col min="24" max="16384" width="11" style="40"/>
  </cols>
  <sheetData>
    <row r="1" spans="1:9" s="34" customFormat="1" ht="39" customHeight="1"/>
    <row r="2" spans="1:9" s="37" customFormat="1" ht="30" customHeight="1">
      <c r="C2" s="35"/>
      <c r="D2" s="36"/>
      <c r="E2" s="36"/>
      <c r="F2" s="36"/>
      <c r="G2" s="36"/>
      <c r="H2" s="36"/>
      <c r="I2" s="36"/>
    </row>
    <row r="3" spans="1:9" s="123" customFormat="1" ht="44.25" customHeight="1">
      <c r="A3" s="122"/>
      <c r="C3" s="124" t="s">
        <v>134</v>
      </c>
      <c r="E3" s="125"/>
      <c r="F3" s="125"/>
    </row>
    <row r="4" spans="1:9" ht="51.75" customHeight="1" thickBot="1">
      <c r="C4" s="135" t="s">
        <v>107</v>
      </c>
      <c r="D4" s="135"/>
      <c r="E4" s="135"/>
      <c r="F4" s="39"/>
      <c r="G4" s="39"/>
      <c r="H4" s="39"/>
      <c r="I4" s="39"/>
    </row>
    <row r="5" spans="1:9" ht="30" customHeight="1" thickTop="1">
      <c r="C5" s="45" t="s">
        <v>27</v>
      </c>
      <c r="D5" s="45" t="s">
        <v>31</v>
      </c>
      <c r="E5" s="45" t="s">
        <v>32</v>
      </c>
    </row>
    <row r="6" spans="1:9" ht="30" customHeight="1">
      <c r="C6" s="42"/>
      <c r="D6" s="107" t="s">
        <v>108</v>
      </c>
      <c r="E6" s="97">
        <v>1</v>
      </c>
    </row>
    <row r="7" spans="1:9" ht="30" customHeight="1">
      <c r="C7" s="44"/>
      <c r="D7" s="52" t="str">
        <f>"Se for menor do que "&amp;($E$6*100)&amp;"%"&amp;" e maior ou igual a"</f>
        <v>Se for menor do que 100% e maior ou igual a</v>
      </c>
      <c r="E7" s="97">
        <v>0.9</v>
      </c>
    </row>
    <row r="8" spans="1:9" ht="30" customHeight="1">
      <c r="C8" s="43"/>
      <c r="D8" s="53" t="str">
        <f>"Se valor for menor que "&amp;($E$7*100)&amp;"% até"</f>
        <v>Se valor for menor que 90% até</v>
      </c>
      <c r="E8" s="49">
        <v>0</v>
      </c>
    </row>
    <row r="9" spans="1:9" ht="30" customHeight="1"/>
    <row r="10" spans="1:9" ht="30" customHeight="1"/>
    <row r="11" spans="1:9" ht="30" customHeight="1"/>
    <row r="12" spans="1:9" ht="30" customHeight="1"/>
    <row r="13" spans="1:9" ht="30" customHeight="1"/>
    <row r="14" spans="1:9" ht="30" customHeight="1"/>
    <row r="15" spans="1:9" ht="30" customHeight="1"/>
  </sheetData>
  <sheetProtection algorithmName="SHA-512" hashValue="U6a/a3MQmNXxMFcC0RWtrYuJuOLv4xQOfUpl7jnO6CxqEew7Uogo3TxVsbWBhVypqWwInWIInK+ideItu82RlA==" saltValue="E1y+1yWrM0oIXReetu50Ng==" spinCount="100000" sheet="1" objects="1" scenarios="1" formatCells="0" formatColumns="0" formatRows="0" selectLockedCells="1"/>
  <autoFilter ref="C5:E5" xr:uid="{71D58851-1ED9-4B23-9882-2A009CD031C2}"/>
  <mergeCells count="1">
    <mergeCell ref="C4:E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A74C-4B34-420A-8B43-93D5D1A5D8EA}">
  <dimension ref="A1:Q29"/>
  <sheetViews>
    <sheetView showGridLines="0" zoomScale="90" zoomScaleNormal="90" zoomScalePageLayoutView="80" workbookViewId="0">
      <selection activeCell="D7" sqref="D7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20.375" style="40" customWidth="1"/>
    <col min="4" max="16" width="12.125" style="40" customWidth="1"/>
    <col min="17" max="17" width="10.75" style="39" customWidth="1"/>
    <col min="18" max="23" width="10.75" style="40" customWidth="1"/>
    <col min="24" max="16384" width="11" style="40"/>
  </cols>
  <sheetData>
    <row r="1" spans="1:17" s="34" customFormat="1" ht="39" customHeight="1">
      <c r="Q1" s="76"/>
    </row>
    <row r="2" spans="1:17" s="37" customFormat="1" ht="30" customHeight="1">
      <c r="C2" s="35"/>
      <c r="D2" s="36"/>
      <c r="E2" s="36"/>
      <c r="F2" s="36"/>
      <c r="G2" s="36"/>
      <c r="H2" s="36"/>
      <c r="I2" s="36"/>
      <c r="Q2" s="36"/>
    </row>
    <row r="3" spans="1:17" s="123" customFormat="1" ht="44.25" customHeight="1">
      <c r="A3" s="122"/>
      <c r="C3" s="124" t="s">
        <v>134</v>
      </c>
      <c r="E3" s="125"/>
      <c r="F3" s="125"/>
    </row>
    <row r="4" spans="1:17" ht="15" customHeight="1" thickBot="1">
      <c r="C4" s="38"/>
      <c r="D4" s="39"/>
      <c r="E4" s="39"/>
      <c r="F4" s="39"/>
      <c r="G4" s="39"/>
      <c r="H4" s="39"/>
      <c r="I4" s="39"/>
    </row>
    <row r="5" spans="1:17" ht="30" customHeight="1" thickTop="1" thickBot="1">
      <c r="C5" s="41" t="s">
        <v>57</v>
      </c>
      <c r="D5" s="41" t="s">
        <v>33</v>
      </c>
      <c r="E5" s="41" t="s">
        <v>34</v>
      </c>
      <c r="F5" s="41" t="s">
        <v>35</v>
      </c>
      <c r="G5" s="41" t="s">
        <v>36</v>
      </c>
      <c r="H5" s="41" t="s">
        <v>37</v>
      </c>
      <c r="I5" s="41" t="s">
        <v>38</v>
      </c>
      <c r="J5" s="41" t="s">
        <v>39</v>
      </c>
      <c r="K5" s="41" t="s">
        <v>40</v>
      </c>
      <c r="L5" s="41" t="s">
        <v>41</v>
      </c>
      <c r="M5" s="41" t="s">
        <v>42</v>
      </c>
      <c r="N5" s="41" t="s">
        <v>43</v>
      </c>
      <c r="O5" s="41" t="s">
        <v>44</v>
      </c>
      <c r="P5" s="41" t="s">
        <v>45</v>
      </c>
    </row>
    <row r="6" spans="1:17" ht="33.75" customHeight="1" thickTop="1" thickBot="1">
      <c r="C6" s="54" t="str">
        <f>IF(Cad!D6="","",Cad!D6)</f>
        <v>Resultado líquido</v>
      </c>
      <c r="D6" s="98">
        <v>20000</v>
      </c>
      <c r="E6" s="98">
        <v>22000</v>
      </c>
      <c r="F6" s="55">
        <v>23500</v>
      </c>
      <c r="G6" s="55">
        <v>25000</v>
      </c>
      <c r="H6" s="55">
        <v>25000</v>
      </c>
      <c r="I6" s="55">
        <v>25000</v>
      </c>
      <c r="J6" s="55">
        <v>25000</v>
      </c>
      <c r="K6" s="55">
        <v>25000</v>
      </c>
      <c r="L6" s="55">
        <v>25000</v>
      </c>
      <c r="M6" s="55">
        <v>25000</v>
      </c>
      <c r="N6" s="55">
        <v>25000</v>
      </c>
      <c r="O6" s="55">
        <v>25000</v>
      </c>
      <c r="P6" s="55">
        <f>IF(C6="","",IF(Q6="Porcentagem",AVERAGE(D6:O6),SUM(D6:O6)))</f>
        <v>290500</v>
      </c>
      <c r="Q6" s="39" t="str">
        <f>IFERROR(VLOOKUP(C6,Cad!$D$6:$E$29,2,0),"")</f>
        <v>Moneda</v>
      </c>
    </row>
    <row r="7" spans="1:17" ht="33.75" customHeight="1" thickTop="1" thickBot="1">
      <c r="C7" s="54" t="str">
        <f>IF(Cad!D7="","",Cad!D7)</f>
        <v>Satisfacción del cliente</v>
      </c>
      <c r="D7" s="98">
        <v>0.3</v>
      </c>
      <c r="E7" s="98">
        <v>0.35</v>
      </c>
      <c r="F7" s="55">
        <v>0.45</v>
      </c>
      <c r="G7" s="55">
        <v>0.5</v>
      </c>
      <c r="H7" s="55">
        <v>0.6</v>
      </c>
      <c r="I7" s="55">
        <v>0.65</v>
      </c>
      <c r="J7" s="55">
        <v>0.7</v>
      </c>
      <c r="K7" s="55">
        <v>0.72</v>
      </c>
      <c r="L7" s="55">
        <v>0.75</v>
      </c>
      <c r="M7" s="55">
        <v>0.8</v>
      </c>
      <c r="N7" s="55">
        <v>0.85</v>
      </c>
      <c r="O7" s="55">
        <v>0.87</v>
      </c>
      <c r="P7" s="55">
        <f t="shared" ref="P7:P29" si="0">IF(C7="","",IF(Q7="Porcentagem",AVERAGE(D7:O7),SUM(D7:O7)))</f>
        <v>7.5399999999999991</v>
      </c>
      <c r="Q7" s="39" t="str">
        <f>IFERROR(VLOOKUP(C7,Cad!$D$6:$E$29,2,0),"")</f>
        <v>Número</v>
      </c>
    </row>
    <row r="8" spans="1:17" ht="33.75" customHeight="1" thickTop="1" thickBot="1">
      <c r="C8" s="54" t="str">
        <f>IF(Cad!D8="","",Cad!D8)</f>
        <v>Tiempo de espera</v>
      </c>
      <c r="D8" s="98">
        <v>20</v>
      </c>
      <c r="E8" s="98">
        <v>25</v>
      </c>
      <c r="F8" s="55">
        <v>30</v>
      </c>
      <c r="G8" s="55">
        <v>35</v>
      </c>
      <c r="H8" s="55">
        <v>40</v>
      </c>
      <c r="I8" s="55">
        <v>45</v>
      </c>
      <c r="J8" s="55">
        <v>50</v>
      </c>
      <c r="K8" s="55">
        <v>55</v>
      </c>
      <c r="L8" s="55">
        <v>60</v>
      </c>
      <c r="M8" s="55">
        <v>65</v>
      </c>
      <c r="N8" s="55">
        <v>70</v>
      </c>
      <c r="O8" s="55">
        <v>75</v>
      </c>
      <c r="P8" s="55">
        <f t="shared" si="0"/>
        <v>570</v>
      </c>
      <c r="Q8" s="39" t="str">
        <f>IFERROR(VLOOKUP(C8,Cad!$D$6:$E$29,2,0),"")</f>
        <v>Porcentaje</v>
      </c>
    </row>
    <row r="9" spans="1:17" ht="33.75" customHeight="1" thickTop="1" thickBot="1">
      <c r="C9" s="54" t="str">
        <f>IF(Cad!D9="","",Cad!D9)</f>
        <v>los costos de operación</v>
      </c>
      <c r="D9" s="98">
        <v>6000</v>
      </c>
      <c r="E9" s="98">
        <v>6600</v>
      </c>
      <c r="F9" s="55">
        <v>7050</v>
      </c>
      <c r="G9" s="55">
        <v>7500</v>
      </c>
      <c r="H9" s="55">
        <v>7500</v>
      </c>
      <c r="I9" s="55">
        <v>7500</v>
      </c>
      <c r="J9" s="55">
        <v>7500</v>
      </c>
      <c r="K9" s="55">
        <v>7500</v>
      </c>
      <c r="L9" s="55">
        <v>7500</v>
      </c>
      <c r="M9" s="55">
        <v>7500</v>
      </c>
      <c r="N9" s="55">
        <v>7500</v>
      </c>
      <c r="O9" s="55">
        <v>7500</v>
      </c>
      <c r="P9" s="55">
        <f t="shared" si="0"/>
        <v>87150</v>
      </c>
      <c r="Q9" s="39" t="str">
        <f>IFERROR(VLOOKUP(C9,Cad!$D$6:$E$29,2,0),"")</f>
        <v>Porcentaje</v>
      </c>
    </row>
    <row r="10" spans="1:17" ht="33.75" customHeight="1" thickTop="1" thickBot="1">
      <c r="C10" s="54" t="str">
        <f>IF(Cad!D10="","",Cad!D10)</f>
        <v/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55" t="str">
        <f t="shared" si="0"/>
        <v/>
      </c>
      <c r="Q10" s="39" t="str">
        <f>IFERROR(VLOOKUP(C10,Cad!$D$6:$E$29,2,0),"")</f>
        <v/>
      </c>
    </row>
    <row r="11" spans="1:17" ht="33.75" customHeight="1" thickTop="1" thickBot="1">
      <c r="C11" s="54" t="str">
        <f>IF(Cad!D11="","",Cad!D11)</f>
        <v/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55" t="str">
        <f>IF(C11="","",IF(Q11="Porcentagem",AVERAGE(D11:O11),SUM(D11:O11)))</f>
        <v/>
      </c>
      <c r="Q11" s="39" t="str">
        <f>IFERROR(VLOOKUP(C11,Cad!$D$6:$E$29,2,0),"")</f>
        <v/>
      </c>
    </row>
    <row r="12" spans="1:17" ht="33.75" customHeight="1" thickTop="1" thickBot="1">
      <c r="C12" s="54" t="str">
        <f>IF(Cad!D12="","",Cad!D12)</f>
        <v/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55" t="str">
        <f t="shared" si="0"/>
        <v/>
      </c>
      <c r="Q12" s="39" t="str">
        <f>IFERROR(VLOOKUP(C12,Cad!$D$6:$E$29,2,0),"")</f>
        <v/>
      </c>
    </row>
    <row r="13" spans="1:17" ht="33.75" customHeight="1" thickTop="1" thickBot="1">
      <c r="C13" s="54" t="str">
        <f>IF(Cad!D13="","",Cad!D13)</f>
        <v/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55" t="str">
        <f t="shared" si="0"/>
        <v/>
      </c>
      <c r="Q13" s="39" t="str">
        <f>IFERROR(VLOOKUP(C13,Cad!$D$6:$E$29,2,0),"")</f>
        <v/>
      </c>
    </row>
    <row r="14" spans="1:17" ht="33.75" customHeight="1" thickTop="1" thickBot="1">
      <c r="C14" s="54" t="str">
        <f>IF(Cad!D14="","",Cad!D14)</f>
        <v/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55" t="str">
        <f t="shared" si="0"/>
        <v/>
      </c>
      <c r="Q14" s="39" t="str">
        <f>IFERROR(VLOOKUP(C14,Cad!$D$6:$E$29,2,0),"")</f>
        <v/>
      </c>
    </row>
    <row r="15" spans="1:17" ht="33.75" customHeight="1" thickTop="1" thickBot="1">
      <c r="C15" s="54" t="str">
        <f>IF(Cad!D15="","",Cad!D15)</f>
        <v/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55" t="str">
        <f t="shared" si="0"/>
        <v/>
      </c>
      <c r="Q15" s="39" t="str">
        <f>IFERROR(VLOOKUP(C15,Cad!$D$6:$E$29,2,0),"")</f>
        <v/>
      </c>
    </row>
    <row r="16" spans="1:17" ht="33.75" customHeight="1" thickTop="1" thickBot="1">
      <c r="C16" s="54" t="str">
        <f>IF(Cad!D16="","",Cad!D16)</f>
        <v/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55" t="str">
        <f t="shared" si="0"/>
        <v/>
      </c>
      <c r="Q16" s="39" t="str">
        <f>IFERROR(VLOOKUP(C16,Cad!$D$6:$E$29,2,0),"")</f>
        <v/>
      </c>
    </row>
    <row r="17" spans="3:17" ht="33.75" customHeight="1" thickTop="1" thickBot="1">
      <c r="C17" s="54" t="str">
        <f>IF(Cad!D17="","",Cad!D17)</f>
        <v/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55" t="str">
        <f t="shared" si="0"/>
        <v/>
      </c>
      <c r="Q17" s="39" t="str">
        <f>IFERROR(VLOOKUP(C17,Cad!$D$6:$E$29,2,0),"")</f>
        <v/>
      </c>
    </row>
    <row r="18" spans="3:17" ht="33.75" customHeight="1" thickTop="1" thickBot="1">
      <c r="C18" s="54" t="str">
        <f>IF(Cad!D18="","",Cad!D18)</f>
        <v/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55" t="str">
        <f t="shared" si="0"/>
        <v/>
      </c>
      <c r="Q18" s="39" t="str">
        <f>IFERROR(VLOOKUP(C18,Cad!$D$6:$E$29,2,0),"")</f>
        <v/>
      </c>
    </row>
    <row r="19" spans="3:17" ht="33.75" customHeight="1" thickTop="1" thickBot="1">
      <c r="C19" s="54" t="str">
        <f>IF(Cad!D19="","",Cad!D19)</f>
        <v/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55" t="str">
        <f t="shared" si="0"/>
        <v/>
      </c>
      <c r="Q19" s="39" t="str">
        <f>IFERROR(VLOOKUP(C19,Cad!$D$6:$E$29,2,0),"")</f>
        <v/>
      </c>
    </row>
    <row r="20" spans="3:17" ht="33.75" customHeight="1" thickTop="1" thickBot="1">
      <c r="C20" s="54" t="str">
        <f>IF(Cad!D20="","",Cad!D20)</f>
        <v/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55" t="str">
        <f t="shared" si="0"/>
        <v/>
      </c>
      <c r="Q20" s="39" t="str">
        <f>IFERROR(VLOOKUP(C20,Cad!$D$6:$E$29,2,0),"")</f>
        <v/>
      </c>
    </row>
    <row r="21" spans="3:17" ht="33.75" customHeight="1" thickTop="1" thickBot="1">
      <c r="C21" s="54" t="str">
        <f>IF(Cad!D21="","",Cad!D21)</f>
        <v/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55" t="str">
        <f t="shared" si="0"/>
        <v/>
      </c>
      <c r="Q21" s="39" t="str">
        <f>IFERROR(VLOOKUP(C21,Cad!$D$6:$E$29,2,0),"")</f>
        <v/>
      </c>
    </row>
    <row r="22" spans="3:17" ht="33.75" customHeight="1" thickTop="1" thickBot="1">
      <c r="C22" s="54" t="str">
        <f>IF(Cad!D22="","",Cad!D22)</f>
        <v/>
      </c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55" t="str">
        <f t="shared" si="0"/>
        <v/>
      </c>
      <c r="Q22" s="39" t="str">
        <f>IFERROR(VLOOKUP(C22,Cad!$D$6:$E$29,2,0),"")</f>
        <v/>
      </c>
    </row>
    <row r="23" spans="3:17" ht="33.75" customHeight="1" thickTop="1" thickBot="1">
      <c r="C23" s="54" t="str">
        <f>IF(Cad!D23="","",Cad!D23)</f>
        <v/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55" t="str">
        <f t="shared" si="0"/>
        <v/>
      </c>
      <c r="Q23" s="39" t="str">
        <f>IFERROR(VLOOKUP(C23,Cad!$D$6:$E$29,2,0),"")</f>
        <v/>
      </c>
    </row>
    <row r="24" spans="3:17" ht="33.75" customHeight="1" thickTop="1" thickBot="1">
      <c r="C24" s="54" t="str">
        <f>IF(Cad!D24="","",Cad!D24)</f>
        <v/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55" t="str">
        <f t="shared" si="0"/>
        <v/>
      </c>
      <c r="Q24" s="39" t="str">
        <f>IFERROR(VLOOKUP(C24,Cad!$D$6:$E$29,2,0),"")</f>
        <v/>
      </c>
    </row>
    <row r="25" spans="3:17" ht="33.75" customHeight="1" thickTop="1" thickBot="1">
      <c r="C25" s="54" t="str">
        <f>IF(Cad!D25="","",Cad!D25)</f>
        <v/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55" t="str">
        <f t="shared" si="0"/>
        <v/>
      </c>
      <c r="Q25" s="39" t="str">
        <f>IFERROR(VLOOKUP(C25,Cad!$D$6:$E$29,2,0),"")</f>
        <v/>
      </c>
    </row>
    <row r="26" spans="3:17" ht="33.75" customHeight="1" thickTop="1" thickBot="1">
      <c r="C26" s="54" t="str">
        <f>IF(Cad!D26="","",Cad!D26)</f>
        <v/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55" t="str">
        <f t="shared" si="0"/>
        <v/>
      </c>
      <c r="Q26" s="39" t="str">
        <f>IFERROR(VLOOKUP(C26,Cad!$D$6:$E$29,2,0),"")</f>
        <v/>
      </c>
    </row>
    <row r="27" spans="3:17" ht="33.75" customHeight="1" thickTop="1" thickBot="1">
      <c r="C27" s="54" t="str">
        <f>IF(Cad!D27="","",Cad!D27)</f>
        <v/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55" t="str">
        <f t="shared" si="0"/>
        <v/>
      </c>
      <c r="Q27" s="39" t="str">
        <f>IFERROR(VLOOKUP(C27,Cad!$D$6:$E$29,2,0),"")</f>
        <v/>
      </c>
    </row>
    <row r="28" spans="3:17" ht="33.75" customHeight="1" thickTop="1" thickBot="1">
      <c r="C28" s="54" t="str">
        <f>IF(Cad!D28="","",Cad!D28)</f>
        <v/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55" t="str">
        <f t="shared" si="0"/>
        <v/>
      </c>
      <c r="Q28" s="39" t="str">
        <f>IFERROR(VLOOKUP(C28,Cad!$D$6:$E$29,2,0),"")</f>
        <v/>
      </c>
    </row>
    <row r="29" spans="3:17" ht="33.75" customHeight="1" thickTop="1">
      <c r="C29" s="54" t="str">
        <f>IF(Cad!D29="","",Cad!D29)</f>
        <v/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55" t="str">
        <f t="shared" si="0"/>
        <v/>
      </c>
      <c r="Q29" s="39" t="str">
        <f>IFERROR(VLOOKUP(C29,Cad!$D$6:$E$29,2,0),"")</f>
        <v/>
      </c>
    </row>
  </sheetData>
  <sheetProtection algorithmName="SHA-512" hashValue="oPOAtWV+In7l5L96Mm0NqpiVMp2JTW2RaIZ9n8TFzlTP8/67v52DRdtjYmJV9ptC4xJFEBI160XcPW+nwIkIbw==" saltValue="ncvtyheYBSyf575XQGA83Q==" spinCount="100000" sheet="1" objects="1" scenarios="1" formatCells="0" formatColumns="0" formatRows="0" selectLockedCells="1"/>
  <conditionalFormatting sqref="D6:P29">
    <cfRule type="expression" dxfId="181" priority="2">
      <formula>$Q6="Porcentagem"</formula>
    </cfRule>
    <cfRule type="expression" dxfId="180" priority="3">
      <formula>$Q6="Moeda"</formula>
    </cfRule>
  </conditionalFormatting>
  <conditionalFormatting sqref="C6:P29">
    <cfRule type="expression" dxfId="179" priority="1">
      <formula>$C6=""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FAE8-8A2C-42D5-9E53-794C532C9908}">
  <dimension ref="A1:Q2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D7" sqref="D7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20.375" style="40" customWidth="1"/>
    <col min="4" max="16" width="12.125" style="40" customWidth="1"/>
    <col min="17" max="17" width="10.75" style="39" customWidth="1"/>
    <col min="18" max="23" width="10.75" style="40" customWidth="1"/>
    <col min="24" max="16384" width="11" style="40"/>
  </cols>
  <sheetData>
    <row r="1" spans="1:17" s="34" customFormat="1" ht="39" customHeight="1">
      <c r="Q1" s="76"/>
    </row>
    <row r="2" spans="1:17" s="37" customFormat="1" ht="30" customHeight="1">
      <c r="C2" s="35"/>
      <c r="D2" s="36"/>
      <c r="E2" s="36"/>
      <c r="F2" s="36"/>
      <c r="G2" s="36"/>
      <c r="H2" s="36"/>
      <c r="I2" s="36"/>
      <c r="Q2" s="36"/>
    </row>
    <row r="3" spans="1:17" s="123" customFormat="1" ht="44.25" customHeight="1">
      <c r="A3" s="122"/>
      <c r="C3" s="124" t="s">
        <v>134</v>
      </c>
      <c r="E3" s="125"/>
      <c r="F3" s="125"/>
    </row>
    <row r="4" spans="1:17" ht="15" customHeight="1" thickBot="1">
      <c r="C4" s="38"/>
      <c r="D4" s="39"/>
      <c r="E4" s="39"/>
      <c r="F4" s="39"/>
      <c r="G4" s="39"/>
      <c r="H4" s="39"/>
      <c r="I4" s="39"/>
    </row>
    <row r="5" spans="1:17" ht="30" customHeight="1" thickTop="1" thickBot="1">
      <c r="C5" s="41" t="s">
        <v>123</v>
      </c>
      <c r="D5" s="41" t="s">
        <v>33</v>
      </c>
      <c r="E5" s="41" t="s">
        <v>34</v>
      </c>
      <c r="F5" s="41" t="s">
        <v>35</v>
      </c>
      <c r="G5" s="41" t="s">
        <v>36</v>
      </c>
      <c r="H5" s="41" t="s">
        <v>37</v>
      </c>
      <c r="I5" s="41" t="s">
        <v>38</v>
      </c>
      <c r="J5" s="41" t="s">
        <v>39</v>
      </c>
      <c r="K5" s="41" t="s">
        <v>40</v>
      </c>
      <c r="L5" s="41" t="s">
        <v>41</v>
      </c>
      <c r="M5" s="41" t="s">
        <v>42</v>
      </c>
      <c r="N5" s="41" t="s">
        <v>43</v>
      </c>
      <c r="O5" s="41" t="s">
        <v>44</v>
      </c>
      <c r="P5" s="41" t="s">
        <v>45</v>
      </c>
    </row>
    <row r="6" spans="1:17" ht="33.75" customHeight="1" thickTop="1" thickBot="1">
      <c r="C6" s="56" t="str">
        <f>IF(Cad!D6="","",Cad!D6)</f>
        <v>Resultado líquido</v>
      </c>
      <c r="D6" s="98">
        <v>12000</v>
      </c>
      <c r="E6" s="98">
        <v>22000</v>
      </c>
      <c r="F6" s="55">
        <v>23500</v>
      </c>
      <c r="G6" s="55">
        <v>25000</v>
      </c>
      <c r="H6" s="55">
        <v>25000</v>
      </c>
      <c r="I6" s="55">
        <v>25000</v>
      </c>
      <c r="J6" s="55">
        <v>25000</v>
      </c>
      <c r="K6" s="55">
        <v>25000</v>
      </c>
      <c r="L6" s="55">
        <v>25000</v>
      </c>
      <c r="M6" s="55">
        <v>25000</v>
      </c>
      <c r="N6" s="55">
        <v>25000</v>
      </c>
      <c r="O6" s="55">
        <v>25000</v>
      </c>
      <c r="P6" s="55">
        <f>IF(C6="","",IF(Q6="Porcentagem",AVERAGE(D6:O6),SUM(D6:O6)))</f>
        <v>282500</v>
      </c>
      <c r="Q6" s="39" t="str">
        <f>IFERROR(VLOOKUP(C6,Cad!$D$6:$E$29,2,0),"")</f>
        <v>Moneda</v>
      </c>
    </row>
    <row r="7" spans="1:17" ht="33.75" customHeight="1" thickTop="1" thickBot="1">
      <c r="C7" s="56" t="str">
        <f>IF(Cad!D7="","",Cad!D7)</f>
        <v>Satisfacción del cliente</v>
      </c>
      <c r="D7" s="98">
        <v>0.3</v>
      </c>
      <c r="E7" s="98">
        <v>0.35</v>
      </c>
      <c r="F7" s="55">
        <v>0.45</v>
      </c>
      <c r="G7" s="55">
        <v>0.5</v>
      </c>
      <c r="H7" s="55">
        <v>0.6</v>
      </c>
      <c r="I7" s="55">
        <v>0.65</v>
      </c>
      <c r="J7" s="55">
        <v>0.7</v>
      </c>
      <c r="K7" s="55">
        <v>0.72</v>
      </c>
      <c r="L7" s="55">
        <v>0.75</v>
      </c>
      <c r="M7" s="55">
        <v>0.8</v>
      </c>
      <c r="N7" s="55">
        <v>0.85</v>
      </c>
      <c r="O7" s="55">
        <v>0.87</v>
      </c>
      <c r="P7" s="55">
        <f t="shared" ref="P7:P29" si="0">IF(C7="","",IF(Q7="Porcentagem",AVERAGE(D7:O7),SUM(D7:O7)))</f>
        <v>7.5399999999999991</v>
      </c>
      <c r="Q7" s="39" t="str">
        <f>IFERROR(VLOOKUP(C7,Cad!$D$6:$E$29,2,0),"")</f>
        <v>Número</v>
      </c>
    </row>
    <row r="8" spans="1:17" ht="33.75" customHeight="1" thickTop="1" thickBot="1">
      <c r="C8" s="56" t="str">
        <f>IF(Cad!D8="","",Cad!D8)</f>
        <v>Tiempo de espera</v>
      </c>
      <c r="D8" s="98">
        <v>18</v>
      </c>
      <c r="E8" s="98">
        <v>18</v>
      </c>
      <c r="F8" s="55">
        <v>18</v>
      </c>
      <c r="G8" s="55">
        <v>18</v>
      </c>
      <c r="H8" s="55">
        <v>40</v>
      </c>
      <c r="I8" s="55">
        <v>40</v>
      </c>
      <c r="J8" s="55">
        <v>40</v>
      </c>
      <c r="K8" s="55">
        <v>70</v>
      </c>
      <c r="L8" s="55">
        <v>70</v>
      </c>
      <c r="M8" s="55">
        <v>60</v>
      </c>
      <c r="N8" s="55">
        <v>60</v>
      </c>
      <c r="O8" s="55">
        <v>60</v>
      </c>
      <c r="P8" s="55">
        <f t="shared" si="0"/>
        <v>512</v>
      </c>
      <c r="Q8" s="39" t="str">
        <f>IFERROR(VLOOKUP(C8,Cad!$D$6:$E$29,2,0),"")</f>
        <v>Porcentaje</v>
      </c>
    </row>
    <row r="9" spans="1:17" ht="33.75" customHeight="1" thickTop="1" thickBot="1">
      <c r="C9" s="56" t="str">
        <f>IF(Cad!D9="","",Cad!D9)</f>
        <v>los costos de operación</v>
      </c>
      <c r="D9" s="98">
        <v>6000</v>
      </c>
      <c r="E9" s="98">
        <v>6600</v>
      </c>
      <c r="F9" s="55">
        <v>7050</v>
      </c>
      <c r="G9" s="55">
        <v>7500</v>
      </c>
      <c r="H9" s="55">
        <v>7500</v>
      </c>
      <c r="I9" s="55">
        <v>7500</v>
      </c>
      <c r="J9" s="55">
        <v>7500</v>
      </c>
      <c r="K9" s="55">
        <v>7500</v>
      </c>
      <c r="L9" s="55">
        <v>7500</v>
      </c>
      <c r="M9" s="55">
        <v>7500</v>
      </c>
      <c r="N9" s="55">
        <v>7500</v>
      </c>
      <c r="O9" s="55">
        <v>7500</v>
      </c>
      <c r="P9" s="55">
        <f t="shared" si="0"/>
        <v>87150</v>
      </c>
      <c r="Q9" s="39" t="str">
        <f>IFERROR(VLOOKUP(C9,Cad!$D$6:$E$29,2,0),"")</f>
        <v>Porcentaje</v>
      </c>
    </row>
    <row r="10" spans="1:17" ht="33.75" customHeight="1" thickTop="1" thickBot="1">
      <c r="C10" s="56" t="str">
        <f>IF(Cad!D10="","",Cad!D10)</f>
        <v/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55" t="str">
        <f t="shared" si="0"/>
        <v/>
      </c>
      <c r="Q10" s="39" t="str">
        <f>IFERROR(VLOOKUP(C10,Cad!$D$6:$E$29,2,0),"")</f>
        <v/>
      </c>
    </row>
    <row r="11" spans="1:17" ht="33.75" customHeight="1" thickTop="1" thickBot="1">
      <c r="C11" s="56" t="str">
        <f>IF(Cad!D11="","",Cad!D11)</f>
        <v/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55" t="str">
        <f t="shared" si="0"/>
        <v/>
      </c>
      <c r="Q11" s="39" t="str">
        <f>IFERROR(VLOOKUP(C11,Cad!$D$6:$E$29,2,0),"")</f>
        <v/>
      </c>
    </row>
    <row r="12" spans="1:17" ht="33.75" customHeight="1" thickTop="1" thickBot="1">
      <c r="C12" s="56" t="str">
        <f>IF(Cad!D12="","",Cad!D12)</f>
        <v/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55" t="str">
        <f t="shared" si="0"/>
        <v/>
      </c>
      <c r="Q12" s="39" t="str">
        <f>IFERROR(VLOOKUP(C12,Cad!$D$6:$E$29,2,0),"")</f>
        <v/>
      </c>
    </row>
    <row r="13" spans="1:17" ht="33.75" customHeight="1" thickTop="1" thickBot="1">
      <c r="C13" s="56" t="str">
        <f>IF(Cad!D13="","",Cad!D13)</f>
        <v/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55" t="str">
        <f t="shared" si="0"/>
        <v/>
      </c>
      <c r="Q13" s="39" t="str">
        <f>IFERROR(VLOOKUP(C13,Cad!$D$6:$E$29,2,0),"")</f>
        <v/>
      </c>
    </row>
    <row r="14" spans="1:17" ht="33.75" customHeight="1" thickTop="1" thickBot="1">
      <c r="C14" s="56" t="str">
        <f>IF(Cad!D14="","",Cad!D14)</f>
        <v/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55" t="str">
        <f t="shared" si="0"/>
        <v/>
      </c>
      <c r="Q14" s="39" t="str">
        <f>IFERROR(VLOOKUP(C14,Cad!$D$6:$E$29,2,0),"")</f>
        <v/>
      </c>
    </row>
    <row r="15" spans="1:17" ht="33.75" customHeight="1" thickTop="1" thickBot="1">
      <c r="C15" s="56" t="str">
        <f>IF(Cad!D15="","",Cad!D15)</f>
        <v/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55" t="str">
        <f t="shared" si="0"/>
        <v/>
      </c>
      <c r="Q15" s="39" t="str">
        <f>IFERROR(VLOOKUP(C15,Cad!$D$6:$E$29,2,0),"")</f>
        <v/>
      </c>
    </row>
    <row r="16" spans="1:17" ht="33.75" customHeight="1" thickTop="1" thickBot="1">
      <c r="C16" s="56" t="str">
        <f>IF(Cad!D16="","",Cad!D16)</f>
        <v/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55" t="str">
        <f t="shared" si="0"/>
        <v/>
      </c>
      <c r="Q16" s="39" t="str">
        <f>IFERROR(VLOOKUP(C16,Cad!$D$6:$E$29,2,0),"")</f>
        <v/>
      </c>
    </row>
    <row r="17" spans="3:17" ht="33.75" customHeight="1" thickTop="1" thickBot="1">
      <c r="C17" s="56" t="str">
        <f>IF(Cad!D17="","",Cad!D17)</f>
        <v/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55" t="str">
        <f t="shared" si="0"/>
        <v/>
      </c>
      <c r="Q17" s="39" t="str">
        <f>IFERROR(VLOOKUP(C17,Cad!$D$6:$E$29,2,0),"")</f>
        <v/>
      </c>
    </row>
    <row r="18" spans="3:17" ht="33.75" customHeight="1" thickTop="1" thickBot="1">
      <c r="C18" s="56" t="str">
        <f>IF(Cad!D18="","",Cad!D18)</f>
        <v/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55" t="str">
        <f t="shared" si="0"/>
        <v/>
      </c>
      <c r="Q18" s="39" t="str">
        <f>IFERROR(VLOOKUP(C18,Cad!$D$6:$E$29,2,0),"")</f>
        <v/>
      </c>
    </row>
    <row r="19" spans="3:17" ht="33.75" customHeight="1" thickTop="1" thickBot="1">
      <c r="C19" s="56" t="str">
        <f>IF(Cad!D19="","",Cad!D19)</f>
        <v/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55" t="str">
        <f t="shared" si="0"/>
        <v/>
      </c>
      <c r="Q19" s="39" t="str">
        <f>IFERROR(VLOOKUP(C19,Cad!$D$6:$E$29,2,0),"")</f>
        <v/>
      </c>
    </row>
    <row r="20" spans="3:17" ht="33.75" customHeight="1" thickTop="1" thickBot="1">
      <c r="C20" s="56" t="str">
        <f>IF(Cad!D20="","",Cad!D20)</f>
        <v/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55" t="str">
        <f t="shared" si="0"/>
        <v/>
      </c>
      <c r="Q20" s="39" t="str">
        <f>IFERROR(VLOOKUP(C20,Cad!$D$6:$E$29,2,0),"")</f>
        <v/>
      </c>
    </row>
    <row r="21" spans="3:17" ht="33.75" customHeight="1" thickTop="1" thickBot="1">
      <c r="C21" s="56" t="str">
        <f>IF(Cad!D21="","",Cad!D21)</f>
        <v/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55" t="str">
        <f t="shared" si="0"/>
        <v/>
      </c>
      <c r="Q21" s="39" t="str">
        <f>IFERROR(VLOOKUP(C21,Cad!$D$6:$E$29,2,0),"")</f>
        <v/>
      </c>
    </row>
    <row r="22" spans="3:17" ht="33.75" customHeight="1" thickTop="1" thickBot="1">
      <c r="C22" s="56" t="str">
        <f>IF(Cad!D22="","",Cad!D22)</f>
        <v/>
      </c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55" t="str">
        <f t="shared" si="0"/>
        <v/>
      </c>
      <c r="Q22" s="39" t="str">
        <f>IFERROR(VLOOKUP(C22,Cad!$D$6:$E$29,2,0),"")</f>
        <v/>
      </c>
    </row>
    <row r="23" spans="3:17" ht="33.75" customHeight="1" thickTop="1" thickBot="1">
      <c r="C23" s="56" t="str">
        <f>IF(Cad!D23="","",Cad!D23)</f>
        <v/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55" t="str">
        <f t="shared" si="0"/>
        <v/>
      </c>
      <c r="Q23" s="39" t="str">
        <f>IFERROR(VLOOKUP(C23,Cad!$D$6:$E$29,2,0),"")</f>
        <v/>
      </c>
    </row>
    <row r="24" spans="3:17" ht="33.75" customHeight="1" thickTop="1" thickBot="1">
      <c r="C24" s="56" t="str">
        <f>IF(Cad!D24="","",Cad!D24)</f>
        <v/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55" t="str">
        <f t="shared" si="0"/>
        <v/>
      </c>
      <c r="Q24" s="39" t="str">
        <f>IFERROR(VLOOKUP(C24,Cad!$D$6:$E$29,2,0),"")</f>
        <v/>
      </c>
    </row>
    <row r="25" spans="3:17" ht="33.75" customHeight="1" thickTop="1" thickBot="1">
      <c r="C25" s="56" t="str">
        <f>IF(Cad!D25="","",Cad!D25)</f>
        <v/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55" t="str">
        <f t="shared" si="0"/>
        <v/>
      </c>
      <c r="Q25" s="39" t="str">
        <f>IFERROR(VLOOKUP(C25,Cad!$D$6:$E$29,2,0),"")</f>
        <v/>
      </c>
    </row>
    <row r="26" spans="3:17" ht="33.75" customHeight="1" thickTop="1" thickBot="1">
      <c r="C26" s="56" t="str">
        <f>IF(Cad!D26="","",Cad!D26)</f>
        <v/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55" t="str">
        <f t="shared" si="0"/>
        <v/>
      </c>
      <c r="Q26" s="39" t="str">
        <f>IFERROR(VLOOKUP(C26,Cad!$D$6:$E$29,2,0),"")</f>
        <v/>
      </c>
    </row>
    <row r="27" spans="3:17" ht="33.75" customHeight="1" thickTop="1" thickBot="1">
      <c r="C27" s="56" t="str">
        <f>IF(Cad!D27="","",Cad!D27)</f>
        <v/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55" t="str">
        <f t="shared" si="0"/>
        <v/>
      </c>
      <c r="Q27" s="39" t="str">
        <f>IFERROR(VLOOKUP(C27,Cad!$D$6:$E$29,2,0),"")</f>
        <v/>
      </c>
    </row>
    <row r="28" spans="3:17" ht="33.75" customHeight="1" thickTop="1" thickBot="1">
      <c r="C28" s="56" t="str">
        <f>IF(Cad!D28="","",Cad!D28)</f>
        <v/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55" t="str">
        <f t="shared" si="0"/>
        <v/>
      </c>
      <c r="Q28" s="39" t="str">
        <f>IFERROR(VLOOKUP(C28,Cad!$D$6:$E$29,2,0),"")</f>
        <v/>
      </c>
    </row>
    <row r="29" spans="3:17" ht="33.75" customHeight="1" thickTop="1">
      <c r="C29" s="56" t="str">
        <f>IF(Cad!D29="","",Cad!D29)</f>
        <v/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55" t="str">
        <f t="shared" si="0"/>
        <v/>
      </c>
      <c r="Q29" s="39" t="str">
        <f>IFERROR(VLOOKUP(C29,Cad!$D$6:$E$29,2,0),"")</f>
        <v/>
      </c>
    </row>
  </sheetData>
  <sheetProtection algorithmName="SHA-512" hashValue="ZFH/WPgo40QQcEzz15KSQKKaKZkSj7knLl9iIDvlzkOFe8cThTpsll10Sul4bAUuBEAovNLWnrgEA2di5w2VHA==" saltValue="TGGDhZrzYDT6gayEel2Ucg==" spinCount="100000" sheet="1" objects="1" scenarios="1" formatCells="0" formatColumns="0" formatRows="0" selectLockedCells="1"/>
  <conditionalFormatting sqref="D7:P29 E6:P6">
    <cfRule type="expression" dxfId="178" priority="4">
      <formula>$Q6="Porcentagem"</formula>
    </cfRule>
    <cfRule type="expression" dxfId="177" priority="5">
      <formula>$Q6="Moeda"</formula>
    </cfRule>
  </conditionalFormatting>
  <conditionalFormatting sqref="D6">
    <cfRule type="expression" dxfId="176" priority="2">
      <formula>$Q6="Porcentagem"</formula>
    </cfRule>
    <cfRule type="expression" dxfId="175" priority="3">
      <formula>$Q6="Moeda"</formula>
    </cfRule>
  </conditionalFormatting>
  <conditionalFormatting sqref="C6:P29">
    <cfRule type="expression" dxfId="174" priority="1">
      <formula>$C6=""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B893-9C57-49B6-AD42-197B4E4CDB4C}">
  <dimension ref="A1:Q2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D7" sqref="D7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20.375" style="40" customWidth="1"/>
    <col min="4" max="16" width="12.125" style="40" customWidth="1"/>
    <col min="17" max="17" width="10.75" style="39" customWidth="1"/>
    <col min="18" max="23" width="10.75" style="40" customWidth="1"/>
    <col min="24" max="16384" width="11" style="40"/>
  </cols>
  <sheetData>
    <row r="1" spans="1:17" s="34" customFormat="1" ht="39" customHeight="1">
      <c r="Q1" s="76"/>
    </row>
    <row r="2" spans="1:17" s="37" customFormat="1" ht="30" customHeight="1">
      <c r="C2" s="35"/>
      <c r="D2" s="36"/>
      <c r="E2" s="36"/>
      <c r="F2" s="36"/>
      <c r="G2" s="36"/>
      <c r="H2" s="36"/>
      <c r="I2" s="36"/>
      <c r="Q2" s="36"/>
    </row>
    <row r="3" spans="1:17" s="123" customFormat="1" ht="44.25" customHeight="1">
      <c r="A3" s="122"/>
      <c r="C3" s="124" t="s">
        <v>134</v>
      </c>
      <c r="E3" s="125"/>
      <c r="F3" s="125"/>
    </row>
    <row r="4" spans="1:17" ht="15" customHeight="1" thickBot="1">
      <c r="C4" s="38"/>
      <c r="D4" s="39"/>
      <c r="E4" s="39"/>
      <c r="F4" s="39"/>
      <c r="G4" s="39"/>
      <c r="H4" s="39"/>
      <c r="I4" s="39"/>
    </row>
    <row r="5" spans="1:17" ht="30" customHeight="1" thickTop="1" thickBot="1">
      <c r="C5" s="41" t="s">
        <v>80</v>
      </c>
      <c r="D5" s="41" t="s">
        <v>33</v>
      </c>
      <c r="E5" s="41" t="s">
        <v>34</v>
      </c>
      <c r="F5" s="41" t="s">
        <v>35</v>
      </c>
      <c r="G5" s="41" t="s">
        <v>36</v>
      </c>
      <c r="H5" s="41" t="s">
        <v>37</v>
      </c>
      <c r="I5" s="41" t="s">
        <v>38</v>
      </c>
      <c r="J5" s="41" t="s">
        <v>39</v>
      </c>
      <c r="K5" s="41" t="s">
        <v>40</v>
      </c>
      <c r="L5" s="41" t="s">
        <v>41</v>
      </c>
      <c r="M5" s="41" t="s">
        <v>42</v>
      </c>
      <c r="N5" s="41" t="s">
        <v>43</v>
      </c>
      <c r="O5" s="41" t="s">
        <v>44</v>
      </c>
      <c r="P5" s="41" t="s">
        <v>45</v>
      </c>
    </row>
    <row r="6" spans="1:17" ht="33.75" customHeight="1" thickTop="1" thickBot="1">
      <c r="C6" s="56" t="str">
        <f>IF(Cad!D6="","",Cad!D6)</f>
        <v>Resultado líquido</v>
      </c>
      <c r="D6" s="98">
        <v>20000</v>
      </c>
      <c r="E6" s="98">
        <v>22000</v>
      </c>
      <c r="F6" s="55">
        <v>23500</v>
      </c>
      <c r="G6" s="55">
        <v>25000</v>
      </c>
      <c r="H6" s="55">
        <v>25000</v>
      </c>
      <c r="I6" s="55">
        <v>25000</v>
      </c>
      <c r="J6" s="55">
        <v>25000</v>
      </c>
      <c r="K6" s="55">
        <v>25000</v>
      </c>
      <c r="L6" s="55">
        <v>25000</v>
      </c>
      <c r="M6" s="55">
        <v>25000</v>
      </c>
      <c r="N6" s="55">
        <v>25000</v>
      </c>
      <c r="O6" s="55">
        <v>25000</v>
      </c>
      <c r="P6" s="55">
        <f>IF(C6="","",IF(Q6="Porcentagem",AVERAGE(D6:O6),SUM(D6:O6)))</f>
        <v>290500</v>
      </c>
      <c r="Q6" s="39" t="str">
        <f>IFERROR(VLOOKUP(C6,Cad!$D$6:$E$29,2,0),"")</f>
        <v>Moneda</v>
      </c>
    </row>
    <row r="7" spans="1:17" ht="33.75" customHeight="1" thickTop="1" thickBot="1">
      <c r="C7" s="56" t="str">
        <f>IF(Cad!D7="","",Cad!D7)</f>
        <v>Satisfacción del cliente</v>
      </c>
      <c r="D7" s="98">
        <v>0.3</v>
      </c>
      <c r="E7" s="98">
        <v>0.35</v>
      </c>
      <c r="F7" s="55">
        <v>0.45</v>
      </c>
      <c r="G7" s="55">
        <v>0.5</v>
      </c>
      <c r="H7" s="55">
        <v>0.6</v>
      </c>
      <c r="I7" s="55">
        <v>0.65</v>
      </c>
      <c r="J7" s="55">
        <v>0.7</v>
      </c>
      <c r="K7" s="55">
        <v>0.72</v>
      </c>
      <c r="L7" s="55">
        <v>0.75</v>
      </c>
      <c r="M7" s="55">
        <v>0.8</v>
      </c>
      <c r="N7" s="55">
        <v>0.85</v>
      </c>
      <c r="O7" s="55">
        <v>0.87</v>
      </c>
      <c r="P7" s="55">
        <f t="shared" ref="P7:P29" si="0">IF(C7="","",IF(Q7="Porcentagem",AVERAGE(D7:O7),SUM(D7:O7)))</f>
        <v>7.5399999999999991</v>
      </c>
      <c r="Q7" s="39" t="str">
        <f>IFERROR(VLOOKUP(C7,Cad!$D$6:$E$29,2,0),"")</f>
        <v>Número</v>
      </c>
    </row>
    <row r="8" spans="1:17" ht="33.75" customHeight="1" thickTop="1" thickBot="1">
      <c r="C8" s="56" t="str">
        <f>IF(Cad!D8="","",Cad!D8)</f>
        <v>Tiempo de espera</v>
      </c>
      <c r="D8" s="98">
        <v>20</v>
      </c>
      <c r="E8" s="98">
        <v>25</v>
      </c>
      <c r="F8" s="55">
        <v>30</v>
      </c>
      <c r="G8" s="55">
        <v>30</v>
      </c>
      <c r="H8" s="55">
        <v>30</v>
      </c>
      <c r="I8" s="55">
        <v>30</v>
      </c>
      <c r="J8" s="55">
        <v>40</v>
      </c>
      <c r="K8" s="55">
        <v>40</v>
      </c>
      <c r="L8" s="55">
        <v>40</v>
      </c>
      <c r="M8" s="55">
        <v>40</v>
      </c>
      <c r="N8" s="55">
        <v>40</v>
      </c>
      <c r="O8" s="55">
        <v>60</v>
      </c>
      <c r="P8" s="55">
        <f t="shared" si="0"/>
        <v>425</v>
      </c>
      <c r="Q8" s="39" t="str">
        <f>IFERROR(VLOOKUP(C8,Cad!$D$6:$E$29,2,0),"")</f>
        <v>Porcentaje</v>
      </c>
    </row>
    <row r="9" spans="1:17" ht="33.75" customHeight="1" thickTop="1" thickBot="1">
      <c r="C9" s="56" t="str">
        <f>IF(Cad!D9="","",Cad!D9)</f>
        <v>los costos de operación</v>
      </c>
      <c r="D9" s="98">
        <v>6000</v>
      </c>
      <c r="E9" s="98">
        <v>6600</v>
      </c>
      <c r="F9" s="55">
        <v>7050</v>
      </c>
      <c r="G9" s="55">
        <v>7500</v>
      </c>
      <c r="H9" s="55">
        <v>7500</v>
      </c>
      <c r="I9" s="55">
        <v>7500</v>
      </c>
      <c r="J9" s="55">
        <v>7500</v>
      </c>
      <c r="K9" s="55">
        <v>7500</v>
      </c>
      <c r="L9" s="55">
        <v>7500</v>
      </c>
      <c r="M9" s="55">
        <v>7500</v>
      </c>
      <c r="N9" s="55">
        <v>7500</v>
      </c>
      <c r="O9" s="55">
        <v>7500</v>
      </c>
      <c r="P9" s="55">
        <f t="shared" si="0"/>
        <v>87150</v>
      </c>
      <c r="Q9" s="39" t="str">
        <f>IFERROR(VLOOKUP(C9,Cad!$D$6:$E$29,2,0),"")</f>
        <v>Porcentaje</v>
      </c>
    </row>
    <row r="10" spans="1:17" ht="33.75" customHeight="1" thickTop="1" thickBot="1">
      <c r="C10" s="56" t="str">
        <f>IF(Cad!D10="","",Cad!D10)</f>
        <v/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55" t="str">
        <f t="shared" si="0"/>
        <v/>
      </c>
      <c r="Q10" s="39" t="str">
        <f>IFERROR(VLOOKUP(C10,Cad!$D$6:$E$29,2,0),"")</f>
        <v/>
      </c>
    </row>
    <row r="11" spans="1:17" ht="33.75" customHeight="1" thickTop="1" thickBot="1">
      <c r="C11" s="56" t="str">
        <f>IF(Cad!D11="","",Cad!D11)</f>
        <v/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55" t="str">
        <f t="shared" si="0"/>
        <v/>
      </c>
      <c r="Q11" s="39" t="str">
        <f>IFERROR(VLOOKUP(C11,Cad!$D$6:$E$29,2,0),"")</f>
        <v/>
      </c>
    </row>
    <row r="12" spans="1:17" ht="33.75" customHeight="1" thickTop="1" thickBot="1">
      <c r="C12" s="56" t="str">
        <f>IF(Cad!D12="","",Cad!D12)</f>
        <v/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55" t="str">
        <f t="shared" si="0"/>
        <v/>
      </c>
      <c r="Q12" s="39" t="str">
        <f>IFERROR(VLOOKUP(C12,Cad!$D$6:$E$29,2,0),"")</f>
        <v/>
      </c>
    </row>
    <row r="13" spans="1:17" ht="33.75" customHeight="1" thickTop="1" thickBot="1">
      <c r="C13" s="56" t="str">
        <f>IF(Cad!D13="","",Cad!D13)</f>
        <v/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55" t="str">
        <f t="shared" si="0"/>
        <v/>
      </c>
      <c r="Q13" s="39" t="str">
        <f>IFERROR(VLOOKUP(C13,Cad!$D$6:$E$29,2,0),"")</f>
        <v/>
      </c>
    </row>
    <row r="14" spans="1:17" ht="33.75" customHeight="1" thickTop="1" thickBot="1">
      <c r="C14" s="56" t="str">
        <f>IF(Cad!D14="","",Cad!D14)</f>
        <v/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55" t="str">
        <f t="shared" si="0"/>
        <v/>
      </c>
      <c r="Q14" s="39" t="str">
        <f>IFERROR(VLOOKUP(C14,Cad!$D$6:$E$29,2,0),"")</f>
        <v/>
      </c>
    </row>
    <row r="15" spans="1:17" ht="33.75" customHeight="1" thickTop="1" thickBot="1">
      <c r="C15" s="56" t="str">
        <f>IF(Cad!D15="","",Cad!D15)</f>
        <v/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55" t="str">
        <f t="shared" si="0"/>
        <v/>
      </c>
      <c r="Q15" s="39" t="str">
        <f>IFERROR(VLOOKUP(C15,Cad!$D$6:$E$29,2,0),"")</f>
        <v/>
      </c>
    </row>
    <row r="16" spans="1:17" ht="33.75" customHeight="1" thickTop="1" thickBot="1">
      <c r="C16" s="56" t="str">
        <f>IF(Cad!D16="","",Cad!D16)</f>
        <v/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55" t="str">
        <f t="shared" si="0"/>
        <v/>
      </c>
      <c r="Q16" s="39" t="str">
        <f>IFERROR(VLOOKUP(C16,Cad!$D$6:$E$29,2,0),"")</f>
        <v/>
      </c>
    </row>
    <row r="17" spans="3:17" ht="33.75" customHeight="1" thickTop="1" thickBot="1">
      <c r="C17" s="56" t="str">
        <f>IF(Cad!D17="","",Cad!D17)</f>
        <v/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55" t="str">
        <f t="shared" si="0"/>
        <v/>
      </c>
      <c r="Q17" s="39" t="str">
        <f>IFERROR(VLOOKUP(C17,Cad!$D$6:$E$29,2,0),"")</f>
        <v/>
      </c>
    </row>
    <row r="18" spans="3:17" ht="33.75" customHeight="1" thickTop="1" thickBot="1">
      <c r="C18" s="56" t="str">
        <f>IF(Cad!D18="","",Cad!D18)</f>
        <v/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55" t="str">
        <f t="shared" si="0"/>
        <v/>
      </c>
      <c r="Q18" s="39" t="str">
        <f>IFERROR(VLOOKUP(C18,Cad!$D$6:$E$29,2,0),"")</f>
        <v/>
      </c>
    </row>
    <row r="19" spans="3:17" ht="33.75" customHeight="1" thickTop="1" thickBot="1">
      <c r="C19" s="56" t="str">
        <f>IF(Cad!D19="","",Cad!D19)</f>
        <v/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55" t="str">
        <f t="shared" si="0"/>
        <v/>
      </c>
      <c r="Q19" s="39" t="str">
        <f>IFERROR(VLOOKUP(C19,Cad!$D$6:$E$29,2,0),"")</f>
        <v/>
      </c>
    </row>
    <row r="20" spans="3:17" ht="33.75" customHeight="1" thickTop="1" thickBot="1">
      <c r="C20" s="56" t="str">
        <f>IF(Cad!D20="","",Cad!D20)</f>
        <v/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55" t="str">
        <f t="shared" si="0"/>
        <v/>
      </c>
      <c r="Q20" s="39" t="str">
        <f>IFERROR(VLOOKUP(C20,Cad!$D$6:$E$29,2,0),"")</f>
        <v/>
      </c>
    </row>
    <row r="21" spans="3:17" ht="33.75" customHeight="1" thickTop="1" thickBot="1">
      <c r="C21" s="56" t="str">
        <f>IF(Cad!D21="","",Cad!D21)</f>
        <v/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55" t="str">
        <f t="shared" si="0"/>
        <v/>
      </c>
      <c r="Q21" s="39" t="str">
        <f>IFERROR(VLOOKUP(C21,Cad!$D$6:$E$29,2,0),"")</f>
        <v/>
      </c>
    </row>
    <row r="22" spans="3:17" ht="33.75" customHeight="1" thickTop="1" thickBot="1">
      <c r="C22" s="56" t="str">
        <f>IF(Cad!D22="","",Cad!D22)</f>
        <v/>
      </c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55" t="str">
        <f t="shared" si="0"/>
        <v/>
      </c>
      <c r="Q22" s="39" t="str">
        <f>IFERROR(VLOOKUP(C22,Cad!$D$6:$E$29,2,0),"")</f>
        <v/>
      </c>
    </row>
    <row r="23" spans="3:17" ht="33.75" customHeight="1" thickTop="1" thickBot="1">
      <c r="C23" s="56" t="str">
        <f>IF(Cad!D23="","",Cad!D23)</f>
        <v/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55" t="str">
        <f t="shared" si="0"/>
        <v/>
      </c>
      <c r="Q23" s="39" t="str">
        <f>IFERROR(VLOOKUP(C23,Cad!$D$6:$E$29,2,0),"")</f>
        <v/>
      </c>
    </row>
    <row r="24" spans="3:17" ht="33.75" customHeight="1" thickTop="1" thickBot="1">
      <c r="C24" s="56" t="str">
        <f>IF(Cad!D24="","",Cad!D24)</f>
        <v/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55" t="str">
        <f t="shared" si="0"/>
        <v/>
      </c>
      <c r="Q24" s="39" t="str">
        <f>IFERROR(VLOOKUP(C24,Cad!$D$6:$E$29,2,0),"")</f>
        <v/>
      </c>
    </row>
    <row r="25" spans="3:17" ht="33.75" customHeight="1" thickTop="1" thickBot="1">
      <c r="C25" s="56" t="str">
        <f>IF(Cad!D25="","",Cad!D25)</f>
        <v/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55" t="str">
        <f t="shared" si="0"/>
        <v/>
      </c>
      <c r="Q25" s="39" t="str">
        <f>IFERROR(VLOOKUP(C25,Cad!$D$6:$E$29,2,0),"")</f>
        <v/>
      </c>
    </row>
    <row r="26" spans="3:17" ht="33.75" customHeight="1" thickTop="1" thickBot="1">
      <c r="C26" s="56" t="str">
        <f>IF(Cad!D26="","",Cad!D26)</f>
        <v/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55" t="str">
        <f t="shared" si="0"/>
        <v/>
      </c>
      <c r="Q26" s="39" t="str">
        <f>IFERROR(VLOOKUP(C26,Cad!$D$6:$E$29,2,0),"")</f>
        <v/>
      </c>
    </row>
    <row r="27" spans="3:17" ht="33.75" customHeight="1" thickTop="1" thickBot="1">
      <c r="C27" s="56" t="str">
        <f>IF(Cad!D27="","",Cad!D27)</f>
        <v/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55" t="str">
        <f t="shared" si="0"/>
        <v/>
      </c>
      <c r="Q27" s="39" t="str">
        <f>IFERROR(VLOOKUP(C27,Cad!$D$6:$E$29,2,0),"")</f>
        <v/>
      </c>
    </row>
    <row r="28" spans="3:17" ht="33.75" customHeight="1" thickTop="1" thickBot="1">
      <c r="C28" s="56" t="str">
        <f>IF(Cad!D28="","",Cad!D28)</f>
        <v/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55" t="str">
        <f t="shared" si="0"/>
        <v/>
      </c>
      <c r="Q28" s="39" t="str">
        <f>IFERROR(VLOOKUP(C28,Cad!$D$6:$E$29,2,0),"")</f>
        <v/>
      </c>
    </row>
    <row r="29" spans="3:17" ht="33.75" customHeight="1" thickTop="1">
      <c r="C29" s="56" t="str">
        <f>IF(Cad!D29="","",Cad!D29)</f>
        <v/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55" t="str">
        <f t="shared" si="0"/>
        <v/>
      </c>
      <c r="Q29" s="39" t="str">
        <f>IFERROR(VLOOKUP(C29,Cad!$D$6:$E$29,2,0),"")</f>
        <v/>
      </c>
    </row>
  </sheetData>
  <sheetProtection algorithmName="SHA-512" hashValue="Rn5CJ8MVIcmyDrFa2M0KOJr7yjjd5QBXaCQe90ANLJp133tkDCW57+RiJIWS3wzIgLRPVdm4ermr33LjEr0pcQ==" saltValue="zZ+JHbhRyNXg1vIM5hI6RQ==" spinCount="100000" sheet="1" objects="1" scenarios="1" formatCells="0" formatColumns="0" formatRows="0" selectLockedCells="1"/>
  <conditionalFormatting sqref="D7:P29 E6:P6">
    <cfRule type="expression" dxfId="173" priority="4">
      <formula>$Q6="Porcentagem"</formula>
    </cfRule>
    <cfRule type="expression" dxfId="172" priority="5">
      <formula>$Q6="Moeda"</formula>
    </cfRule>
  </conditionalFormatting>
  <conditionalFormatting sqref="D6">
    <cfRule type="expression" dxfId="171" priority="2">
      <formula>$Q6="Porcentagem"</formula>
    </cfRule>
    <cfRule type="expression" dxfId="170" priority="3">
      <formula>$Q6="Moeda"</formula>
    </cfRule>
  </conditionalFormatting>
  <conditionalFormatting sqref="C6:P29">
    <cfRule type="expression" dxfId="169" priority="1">
      <formula>$C6=""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E9184-874E-4F7D-876E-829A7638F44E}">
  <dimension ref="A1:K1006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 activeCell="C6" sqref="C6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25.625" style="126" customWidth="1"/>
    <col min="4" max="5" width="40.875" style="126" customWidth="1"/>
    <col min="6" max="6" width="16.875" style="126" customWidth="1"/>
    <col min="7" max="8" width="13.25" style="126" customWidth="1"/>
    <col min="9" max="9" width="14.125" style="126" customWidth="1"/>
    <col min="10" max="10" width="11.5" style="126" customWidth="1"/>
    <col min="11" max="11" width="10.75" style="39" customWidth="1"/>
    <col min="12" max="19" width="10.75" style="40" customWidth="1"/>
    <col min="20" max="16384" width="11" style="40"/>
  </cols>
  <sheetData>
    <row r="1" spans="1:11" s="34" customFormat="1" ht="39" customHeight="1">
      <c r="K1" s="76"/>
    </row>
    <row r="2" spans="1:11" s="37" customFormat="1" ht="30" customHeight="1">
      <c r="C2" s="35"/>
      <c r="D2" s="36"/>
      <c r="E2" s="36"/>
      <c r="F2" s="36"/>
      <c r="G2" s="36"/>
      <c r="H2" s="36"/>
      <c r="I2" s="36"/>
      <c r="K2" s="36"/>
    </row>
    <row r="3" spans="1:11" s="123" customFormat="1" ht="44.25" customHeight="1">
      <c r="A3" s="122"/>
      <c r="C3" s="124" t="s">
        <v>134</v>
      </c>
      <c r="E3" s="125"/>
      <c r="F3" s="125"/>
    </row>
    <row r="4" spans="1:11" ht="15" customHeight="1" thickBot="1">
      <c r="C4" s="38"/>
      <c r="D4" s="39"/>
      <c r="E4" s="39"/>
      <c r="F4" s="39"/>
      <c r="G4" s="39"/>
      <c r="H4" s="39"/>
      <c r="I4" s="39"/>
      <c r="J4" s="40"/>
    </row>
    <row r="5" spans="1:11" ht="30" customHeight="1" thickTop="1">
      <c r="C5" s="41" t="s">
        <v>27</v>
      </c>
      <c r="D5" s="41" t="s">
        <v>93</v>
      </c>
      <c r="E5" s="41" t="s">
        <v>94</v>
      </c>
      <c r="F5" s="41" t="s">
        <v>95</v>
      </c>
      <c r="G5" s="41" t="s">
        <v>96</v>
      </c>
      <c r="H5" s="41" t="s">
        <v>97</v>
      </c>
      <c r="I5" s="41" t="s">
        <v>98</v>
      </c>
      <c r="J5" s="41" t="s">
        <v>99</v>
      </c>
    </row>
    <row r="6" spans="1:11" ht="30" customHeight="1">
      <c r="C6" s="103" t="s">
        <v>46</v>
      </c>
      <c r="D6" s="104" t="s">
        <v>118</v>
      </c>
      <c r="E6" s="104" t="s">
        <v>119</v>
      </c>
      <c r="F6" s="104" t="s">
        <v>101</v>
      </c>
      <c r="G6" s="102">
        <v>43110</v>
      </c>
      <c r="H6" s="102">
        <v>43105</v>
      </c>
      <c r="I6" s="96" t="s">
        <v>129</v>
      </c>
      <c r="J6" s="96" t="s">
        <v>132</v>
      </c>
      <c r="K6" s="39">
        <f>IF(G6="","",IF(H6="",MONTH(G6),MONTH(H6)))</f>
        <v>1</v>
      </c>
    </row>
    <row r="7" spans="1:11" ht="30" customHeight="1">
      <c r="C7" s="103" t="s">
        <v>105</v>
      </c>
      <c r="D7" s="104" t="s">
        <v>113</v>
      </c>
      <c r="E7" s="104" t="s">
        <v>112</v>
      </c>
      <c r="F7" s="104" t="s">
        <v>102</v>
      </c>
      <c r="G7" s="102">
        <v>43110</v>
      </c>
      <c r="H7" s="102">
        <v>43110</v>
      </c>
      <c r="I7" s="96" t="s">
        <v>130</v>
      </c>
      <c r="J7" s="96" t="s">
        <v>133</v>
      </c>
      <c r="K7" s="39">
        <f t="shared" ref="K7:K70" si="0">IF(G7="","",IF(H7="",MONTH(G7),MONTH(H7)))</f>
        <v>1</v>
      </c>
    </row>
    <row r="8" spans="1:11" ht="30" customHeight="1">
      <c r="C8" s="103" t="s">
        <v>105</v>
      </c>
      <c r="D8" s="104" t="s">
        <v>120</v>
      </c>
      <c r="E8" s="104" t="s">
        <v>121</v>
      </c>
      <c r="F8" s="104" t="s">
        <v>103</v>
      </c>
      <c r="G8" s="102">
        <v>43110</v>
      </c>
      <c r="H8" s="102">
        <v>43112</v>
      </c>
      <c r="I8" s="96" t="s">
        <v>100</v>
      </c>
      <c r="J8" s="96" t="s">
        <v>132</v>
      </c>
      <c r="K8" s="39">
        <f t="shared" si="0"/>
        <v>1</v>
      </c>
    </row>
    <row r="9" spans="1:11" ht="30" customHeight="1">
      <c r="C9" s="131" t="s">
        <v>106</v>
      </c>
      <c r="D9" s="132" t="s">
        <v>116</v>
      </c>
      <c r="E9" s="132" t="s">
        <v>117</v>
      </c>
      <c r="F9" s="132" t="s">
        <v>104</v>
      </c>
      <c r="G9" s="133">
        <v>43110</v>
      </c>
      <c r="H9" s="133"/>
      <c r="I9" s="134" t="s">
        <v>131</v>
      </c>
      <c r="J9" s="134" t="s">
        <v>133</v>
      </c>
      <c r="K9" s="39">
        <f t="shared" si="0"/>
        <v>1</v>
      </c>
    </row>
    <row r="10" spans="1:11" ht="30" customHeight="1">
      <c r="C10" s="131" t="s">
        <v>49</v>
      </c>
      <c r="D10" s="132" t="s">
        <v>114</v>
      </c>
      <c r="E10" s="132" t="s">
        <v>115</v>
      </c>
      <c r="F10" s="132" t="s">
        <v>104</v>
      </c>
      <c r="G10" s="133">
        <v>43115</v>
      </c>
      <c r="H10" s="133"/>
      <c r="I10" s="134" t="s">
        <v>100</v>
      </c>
      <c r="J10" s="134"/>
      <c r="K10" s="39">
        <f t="shared" si="0"/>
        <v>1</v>
      </c>
    </row>
    <row r="11" spans="1:11" ht="30" customHeight="1">
      <c r="C11" s="131"/>
      <c r="D11" s="132"/>
      <c r="E11" s="132"/>
      <c r="F11" s="132"/>
      <c r="G11" s="133"/>
      <c r="H11" s="127"/>
      <c r="I11" s="134"/>
      <c r="J11" s="134"/>
      <c r="K11" s="39" t="str">
        <f t="shared" si="0"/>
        <v/>
      </c>
    </row>
    <row r="12" spans="1:11" ht="30" customHeight="1">
      <c r="C12" s="131"/>
      <c r="D12" s="132"/>
      <c r="E12" s="132"/>
      <c r="F12" s="132"/>
      <c r="G12" s="133"/>
      <c r="H12" s="127"/>
      <c r="I12" s="134"/>
      <c r="J12" s="134"/>
      <c r="K12" s="39" t="str">
        <f t="shared" si="0"/>
        <v/>
      </c>
    </row>
    <row r="13" spans="1:11" ht="30" customHeight="1">
      <c r="C13" s="131"/>
      <c r="D13" s="132"/>
      <c r="E13" s="132"/>
      <c r="F13" s="132"/>
      <c r="G13" s="133"/>
      <c r="H13" s="127"/>
      <c r="I13" s="134"/>
      <c r="J13" s="134"/>
      <c r="K13" s="39" t="str">
        <f t="shared" si="0"/>
        <v/>
      </c>
    </row>
    <row r="14" spans="1:11" ht="30" customHeight="1">
      <c r="C14" s="131"/>
      <c r="D14" s="132"/>
      <c r="E14" s="132"/>
      <c r="F14" s="132"/>
      <c r="G14" s="133"/>
      <c r="H14" s="127"/>
      <c r="I14" s="134"/>
      <c r="J14" s="134"/>
      <c r="K14" s="39" t="str">
        <f t="shared" si="0"/>
        <v/>
      </c>
    </row>
    <row r="15" spans="1:11" ht="30" customHeight="1">
      <c r="C15" s="131"/>
      <c r="D15" s="132"/>
      <c r="E15" s="132"/>
      <c r="F15" s="132"/>
      <c r="G15" s="133"/>
      <c r="H15" s="127"/>
      <c r="I15" s="134"/>
      <c r="J15" s="134"/>
      <c r="K15" s="39" t="str">
        <f t="shared" si="0"/>
        <v/>
      </c>
    </row>
    <row r="16" spans="1:11" ht="30" customHeight="1">
      <c r="C16" s="131"/>
      <c r="D16" s="132"/>
      <c r="E16" s="132"/>
      <c r="F16" s="132"/>
      <c r="G16" s="133"/>
      <c r="H16" s="127"/>
      <c r="I16" s="134"/>
      <c r="J16" s="134"/>
      <c r="K16" s="39" t="str">
        <f t="shared" si="0"/>
        <v/>
      </c>
    </row>
    <row r="17" spans="3:11" ht="30" customHeight="1">
      <c r="C17" s="131"/>
      <c r="D17" s="132"/>
      <c r="E17" s="132"/>
      <c r="F17" s="132"/>
      <c r="G17" s="133"/>
      <c r="H17" s="127"/>
      <c r="I17" s="134"/>
      <c r="J17" s="134"/>
      <c r="K17" s="39" t="str">
        <f t="shared" si="0"/>
        <v/>
      </c>
    </row>
    <row r="18" spans="3:11" ht="30" customHeight="1">
      <c r="C18" s="131"/>
      <c r="D18" s="132"/>
      <c r="E18" s="132"/>
      <c r="F18" s="132"/>
      <c r="G18" s="133"/>
      <c r="H18" s="127"/>
      <c r="I18" s="134"/>
      <c r="J18" s="134"/>
      <c r="K18" s="39" t="str">
        <f t="shared" si="0"/>
        <v/>
      </c>
    </row>
    <row r="19" spans="3:11" ht="30" customHeight="1">
      <c r="C19" s="131"/>
      <c r="D19" s="132"/>
      <c r="E19" s="132"/>
      <c r="F19" s="132"/>
      <c r="G19" s="133"/>
      <c r="H19" s="127"/>
      <c r="I19" s="134"/>
      <c r="J19" s="134"/>
      <c r="K19" s="39" t="str">
        <f t="shared" si="0"/>
        <v/>
      </c>
    </row>
    <row r="20" spans="3:11" ht="30" customHeight="1">
      <c r="C20" s="131"/>
      <c r="D20" s="132"/>
      <c r="E20" s="132"/>
      <c r="F20" s="132"/>
      <c r="G20" s="133"/>
      <c r="H20" s="127"/>
      <c r="I20" s="134"/>
      <c r="J20" s="134"/>
      <c r="K20" s="39" t="str">
        <f t="shared" si="0"/>
        <v/>
      </c>
    </row>
    <row r="21" spans="3:11" ht="30" customHeight="1">
      <c r="C21" s="131"/>
      <c r="D21" s="132"/>
      <c r="E21" s="132"/>
      <c r="F21" s="132"/>
      <c r="G21" s="133"/>
      <c r="H21" s="127"/>
      <c r="I21" s="134"/>
      <c r="J21" s="134"/>
      <c r="K21" s="39" t="str">
        <f t="shared" si="0"/>
        <v/>
      </c>
    </row>
    <row r="22" spans="3:11" ht="30" customHeight="1">
      <c r="C22" s="131"/>
      <c r="D22" s="132"/>
      <c r="E22" s="132"/>
      <c r="F22" s="132"/>
      <c r="G22" s="133"/>
      <c r="H22" s="127"/>
      <c r="I22" s="134"/>
      <c r="J22" s="134"/>
      <c r="K22" s="39" t="str">
        <f t="shared" si="0"/>
        <v/>
      </c>
    </row>
    <row r="23" spans="3:11" ht="30" customHeight="1">
      <c r="C23" s="131"/>
      <c r="D23" s="132"/>
      <c r="E23" s="132"/>
      <c r="F23" s="132"/>
      <c r="G23" s="133"/>
      <c r="H23" s="127"/>
      <c r="I23" s="134"/>
      <c r="J23" s="134"/>
      <c r="K23" s="39" t="str">
        <f t="shared" si="0"/>
        <v/>
      </c>
    </row>
    <row r="24" spans="3:11" ht="30" customHeight="1">
      <c r="C24" s="131"/>
      <c r="D24" s="132"/>
      <c r="E24" s="132"/>
      <c r="F24" s="132"/>
      <c r="G24" s="133"/>
      <c r="H24" s="127"/>
      <c r="I24" s="134"/>
      <c r="J24" s="134"/>
      <c r="K24" s="39" t="str">
        <f t="shared" si="0"/>
        <v/>
      </c>
    </row>
    <row r="25" spans="3:11" ht="30" customHeight="1">
      <c r="C25" s="131"/>
      <c r="D25" s="132"/>
      <c r="E25" s="132"/>
      <c r="F25" s="132"/>
      <c r="G25" s="133"/>
      <c r="H25" s="127"/>
      <c r="I25" s="134"/>
      <c r="J25" s="134"/>
      <c r="K25" s="39" t="str">
        <f t="shared" si="0"/>
        <v/>
      </c>
    </row>
    <row r="26" spans="3:11" ht="30" customHeight="1">
      <c r="C26" s="131"/>
      <c r="D26" s="132"/>
      <c r="E26" s="132"/>
      <c r="F26" s="132"/>
      <c r="G26" s="133"/>
      <c r="H26" s="127"/>
      <c r="I26" s="134"/>
      <c r="J26" s="134"/>
      <c r="K26" s="39" t="str">
        <f t="shared" si="0"/>
        <v/>
      </c>
    </row>
    <row r="27" spans="3:11" ht="30" customHeight="1">
      <c r="C27" s="131"/>
      <c r="D27" s="132"/>
      <c r="E27" s="132"/>
      <c r="F27" s="132"/>
      <c r="G27" s="133"/>
      <c r="H27" s="127"/>
      <c r="I27" s="134"/>
      <c r="J27" s="134"/>
      <c r="K27" s="39" t="str">
        <f t="shared" si="0"/>
        <v/>
      </c>
    </row>
    <row r="28" spans="3:11" ht="30" customHeight="1">
      <c r="C28" s="131"/>
      <c r="D28" s="132"/>
      <c r="E28" s="132"/>
      <c r="F28" s="132"/>
      <c r="G28" s="133"/>
      <c r="H28" s="127"/>
      <c r="I28" s="134"/>
      <c r="J28" s="134"/>
      <c r="K28" s="39" t="str">
        <f t="shared" si="0"/>
        <v/>
      </c>
    </row>
    <row r="29" spans="3:11" ht="30" customHeight="1">
      <c r="C29" s="131"/>
      <c r="D29" s="132"/>
      <c r="E29" s="132"/>
      <c r="F29" s="132"/>
      <c r="G29" s="133"/>
      <c r="H29" s="127"/>
      <c r="I29" s="134"/>
      <c r="J29" s="134"/>
      <c r="K29" s="39" t="str">
        <f t="shared" si="0"/>
        <v/>
      </c>
    </row>
    <row r="30" spans="3:11" ht="30" customHeight="1">
      <c r="C30" s="131"/>
      <c r="D30" s="132"/>
      <c r="E30" s="132"/>
      <c r="F30" s="132"/>
      <c r="G30" s="133"/>
      <c r="H30" s="127"/>
      <c r="I30" s="134"/>
      <c r="J30" s="134"/>
      <c r="K30" s="39" t="str">
        <f t="shared" si="0"/>
        <v/>
      </c>
    </row>
    <row r="31" spans="3:11" ht="30" customHeight="1">
      <c r="C31" s="131"/>
      <c r="D31" s="132"/>
      <c r="E31" s="132"/>
      <c r="F31" s="132"/>
      <c r="G31" s="133"/>
      <c r="H31" s="127"/>
      <c r="I31" s="134"/>
      <c r="J31" s="134"/>
      <c r="K31" s="39" t="str">
        <f t="shared" si="0"/>
        <v/>
      </c>
    </row>
    <row r="32" spans="3:11" ht="30" customHeight="1">
      <c r="C32" s="131"/>
      <c r="D32" s="132"/>
      <c r="E32" s="132"/>
      <c r="F32" s="132"/>
      <c r="G32" s="133"/>
      <c r="H32" s="127"/>
      <c r="I32" s="134"/>
      <c r="J32" s="134"/>
      <c r="K32" s="39" t="str">
        <f t="shared" si="0"/>
        <v/>
      </c>
    </row>
    <row r="33" spans="3:11" ht="30" customHeight="1">
      <c r="C33" s="131"/>
      <c r="D33" s="132"/>
      <c r="E33" s="132"/>
      <c r="F33" s="132"/>
      <c r="G33" s="133"/>
      <c r="H33" s="127"/>
      <c r="I33" s="134"/>
      <c r="J33" s="134"/>
      <c r="K33" s="39" t="str">
        <f t="shared" si="0"/>
        <v/>
      </c>
    </row>
    <row r="34" spans="3:11" ht="30" customHeight="1">
      <c r="C34" s="131"/>
      <c r="D34" s="132"/>
      <c r="E34" s="132"/>
      <c r="F34" s="132"/>
      <c r="G34" s="133"/>
      <c r="H34" s="127"/>
      <c r="I34" s="134"/>
      <c r="J34" s="134"/>
      <c r="K34" s="39" t="str">
        <f t="shared" si="0"/>
        <v/>
      </c>
    </row>
    <row r="35" spans="3:11" ht="30" customHeight="1">
      <c r="C35" s="131"/>
      <c r="D35" s="132"/>
      <c r="E35" s="132"/>
      <c r="F35" s="132"/>
      <c r="G35" s="133"/>
      <c r="H35" s="127"/>
      <c r="I35" s="134"/>
      <c r="J35" s="134"/>
      <c r="K35" s="39" t="str">
        <f t="shared" si="0"/>
        <v/>
      </c>
    </row>
    <row r="36" spans="3:11" ht="30" customHeight="1">
      <c r="C36" s="131"/>
      <c r="D36" s="132"/>
      <c r="E36" s="132"/>
      <c r="F36" s="132"/>
      <c r="G36" s="133"/>
      <c r="H36" s="127"/>
      <c r="I36" s="134"/>
      <c r="J36" s="134"/>
      <c r="K36" s="39" t="str">
        <f t="shared" si="0"/>
        <v/>
      </c>
    </row>
    <row r="37" spans="3:11" ht="30" customHeight="1">
      <c r="C37" s="131"/>
      <c r="D37" s="132"/>
      <c r="E37" s="132"/>
      <c r="F37" s="132"/>
      <c r="G37" s="133"/>
      <c r="H37" s="127"/>
      <c r="I37" s="134"/>
      <c r="J37" s="134"/>
      <c r="K37" s="39" t="str">
        <f t="shared" si="0"/>
        <v/>
      </c>
    </row>
    <row r="38" spans="3:11" ht="30" customHeight="1">
      <c r="C38" s="131"/>
      <c r="D38" s="132"/>
      <c r="E38" s="132"/>
      <c r="F38" s="132"/>
      <c r="G38" s="133"/>
      <c r="H38" s="127"/>
      <c r="I38" s="134"/>
      <c r="J38" s="134"/>
      <c r="K38" s="39" t="str">
        <f t="shared" si="0"/>
        <v/>
      </c>
    </row>
    <row r="39" spans="3:11" ht="30" customHeight="1">
      <c r="C39" s="131"/>
      <c r="D39" s="132"/>
      <c r="E39" s="132"/>
      <c r="F39" s="132"/>
      <c r="G39" s="133"/>
      <c r="H39" s="127"/>
      <c r="I39" s="134"/>
      <c r="J39" s="134"/>
      <c r="K39" s="39" t="str">
        <f t="shared" si="0"/>
        <v/>
      </c>
    </row>
    <row r="40" spans="3:11" ht="30" customHeight="1">
      <c r="C40" s="131"/>
      <c r="D40" s="132"/>
      <c r="E40" s="132"/>
      <c r="F40" s="132"/>
      <c r="G40" s="133"/>
      <c r="H40" s="127"/>
      <c r="I40" s="134"/>
      <c r="J40" s="134"/>
      <c r="K40" s="39" t="str">
        <f t="shared" si="0"/>
        <v/>
      </c>
    </row>
    <row r="41" spans="3:11" ht="30" customHeight="1">
      <c r="C41" s="131"/>
      <c r="D41" s="132"/>
      <c r="E41" s="132"/>
      <c r="F41" s="132"/>
      <c r="G41" s="133"/>
      <c r="H41" s="127"/>
      <c r="I41" s="134"/>
      <c r="J41" s="134"/>
      <c r="K41" s="39" t="str">
        <f t="shared" si="0"/>
        <v/>
      </c>
    </row>
    <row r="42" spans="3:11" ht="30" customHeight="1">
      <c r="C42" s="131"/>
      <c r="D42" s="132"/>
      <c r="E42" s="132"/>
      <c r="F42" s="132"/>
      <c r="G42" s="133"/>
      <c r="H42" s="127"/>
      <c r="I42" s="134"/>
      <c r="J42" s="134"/>
      <c r="K42" s="39" t="str">
        <f t="shared" si="0"/>
        <v/>
      </c>
    </row>
    <row r="43" spans="3:11" ht="30" customHeight="1">
      <c r="C43" s="131"/>
      <c r="D43" s="132"/>
      <c r="E43" s="132"/>
      <c r="F43" s="132"/>
      <c r="G43" s="133"/>
      <c r="H43" s="127"/>
      <c r="I43" s="134"/>
      <c r="J43" s="134"/>
      <c r="K43" s="39" t="str">
        <f t="shared" si="0"/>
        <v/>
      </c>
    </row>
    <row r="44" spans="3:11" ht="30" customHeight="1">
      <c r="C44" s="131"/>
      <c r="D44" s="132"/>
      <c r="E44" s="132"/>
      <c r="F44" s="132"/>
      <c r="G44" s="133"/>
      <c r="H44" s="127"/>
      <c r="I44" s="134"/>
      <c r="J44" s="134"/>
      <c r="K44" s="39" t="str">
        <f t="shared" si="0"/>
        <v/>
      </c>
    </row>
    <row r="45" spans="3:11" ht="30" customHeight="1">
      <c r="C45" s="131"/>
      <c r="D45" s="132"/>
      <c r="E45" s="132"/>
      <c r="F45" s="132"/>
      <c r="G45" s="133"/>
      <c r="H45" s="127"/>
      <c r="I45" s="134"/>
      <c r="J45" s="134"/>
      <c r="K45" s="39" t="str">
        <f t="shared" si="0"/>
        <v/>
      </c>
    </row>
    <row r="46" spans="3:11" ht="30" customHeight="1">
      <c r="C46" s="131"/>
      <c r="D46" s="132"/>
      <c r="E46" s="132"/>
      <c r="F46" s="132"/>
      <c r="G46" s="133"/>
      <c r="H46" s="127"/>
      <c r="I46" s="134"/>
      <c r="J46" s="134"/>
      <c r="K46" s="39" t="str">
        <f t="shared" si="0"/>
        <v/>
      </c>
    </row>
    <row r="47" spans="3:11" ht="30" customHeight="1">
      <c r="C47" s="131"/>
      <c r="D47" s="132"/>
      <c r="E47" s="132"/>
      <c r="F47" s="132"/>
      <c r="G47" s="133"/>
      <c r="H47" s="127"/>
      <c r="I47" s="134"/>
      <c r="J47" s="134"/>
      <c r="K47" s="39" t="str">
        <f t="shared" si="0"/>
        <v/>
      </c>
    </row>
    <row r="48" spans="3:11" ht="30" customHeight="1">
      <c r="C48" s="131"/>
      <c r="D48" s="132"/>
      <c r="E48" s="132"/>
      <c r="F48" s="132"/>
      <c r="G48" s="133"/>
      <c r="H48" s="127"/>
      <c r="I48" s="134"/>
      <c r="J48" s="134"/>
      <c r="K48" s="39" t="str">
        <f t="shared" si="0"/>
        <v/>
      </c>
    </row>
    <row r="49" spans="3:11" ht="30" customHeight="1">
      <c r="C49" s="131"/>
      <c r="D49" s="132"/>
      <c r="E49" s="132"/>
      <c r="F49" s="132"/>
      <c r="G49" s="133"/>
      <c r="H49" s="127"/>
      <c r="I49" s="134"/>
      <c r="J49" s="134"/>
      <c r="K49" s="39" t="str">
        <f t="shared" si="0"/>
        <v/>
      </c>
    </row>
    <row r="50" spans="3:11" ht="30" customHeight="1">
      <c r="C50" s="131"/>
      <c r="D50" s="132"/>
      <c r="E50" s="132"/>
      <c r="F50" s="132"/>
      <c r="G50" s="133"/>
      <c r="H50" s="127"/>
      <c r="I50" s="134"/>
      <c r="J50" s="134"/>
      <c r="K50" s="39" t="str">
        <f t="shared" si="0"/>
        <v/>
      </c>
    </row>
    <row r="51" spans="3:11" ht="30" customHeight="1">
      <c r="C51" s="131"/>
      <c r="D51" s="132"/>
      <c r="E51" s="132"/>
      <c r="F51" s="132"/>
      <c r="G51" s="133"/>
      <c r="H51" s="127"/>
      <c r="I51" s="134"/>
      <c r="J51" s="134"/>
      <c r="K51" s="39" t="str">
        <f t="shared" si="0"/>
        <v/>
      </c>
    </row>
    <row r="52" spans="3:11" ht="30" customHeight="1">
      <c r="C52" s="131"/>
      <c r="D52" s="132"/>
      <c r="E52" s="132"/>
      <c r="F52" s="132"/>
      <c r="G52" s="133"/>
      <c r="H52" s="127"/>
      <c r="I52" s="134"/>
      <c r="J52" s="134"/>
      <c r="K52" s="39" t="str">
        <f t="shared" si="0"/>
        <v/>
      </c>
    </row>
    <row r="53" spans="3:11" ht="30" customHeight="1">
      <c r="C53" s="131"/>
      <c r="D53" s="132"/>
      <c r="E53" s="132"/>
      <c r="F53" s="132"/>
      <c r="G53" s="133"/>
      <c r="H53" s="127"/>
      <c r="I53" s="134"/>
      <c r="J53" s="134"/>
      <c r="K53" s="39" t="str">
        <f t="shared" si="0"/>
        <v/>
      </c>
    </row>
    <row r="54" spans="3:11" ht="30" customHeight="1">
      <c r="C54" s="131"/>
      <c r="D54" s="132"/>
      <c r="E54" s="132"/>
      <c r="F54" s="132"/>
      <c r="G54" s="133"/>
      <c r="H54" s="127"/>
      <c r="I54" s="134"/>
      <c r="J54" s="134"/>
      <c r="K54" s="39" t="str">
        <f t="shared" si="0"/>
        <v/>
      </c>
    </row>
    <row r="55" spans="3:11" ht="30" customHeight="1">
      <c r="C55" s="131"/>
      <c r="D55" s="132"/>
      <c r="E55" s="132"/>
      <c r="F55" s="132"/>
      <c r="G55" s="133"/>
      <c r="H55" s="127"/>
      <c r="I55" s="134"/>
      <c r="J55" s="134"/>
      <c r="K55" s="39" t="str">
        <f t="shared" si="0"/>
        <v/>
      </c>
    </row>
    <row r="56" spans="3:11" ht="30" customHeight="1">
      <c r="C56" s="131"/>
      <c r="D56" s="132"/>
      <c r="E56" s="132"/>
      <c r="F56" s="132"/>
      <c r="G56" s="133"/>
      <c r="H56" s="127"/>
      <c r="I56" s="134"/>
      <c r="J56" s="134"/>
      <c r="K56" s="39" t="str">
        <f t="shared" si="0"/>
        <v/>
      </c>
    </row>
    <row r="57" spans="3:11" ht="30" customHeight="1">
      <c r="C57" s="131"/>
      <c r="D57" s="132"/>
      <c r="E57" s="132"/>
      <c r="F57" s="132"/>
      <c r="G57" s="133"/>
      <c r="H57" s="127"/>
      <c r="I57" s="134"/>
      <c r="J57" s="134"/>
      <c r="K57" s="39" t="str">
        <f t="shared" si="0"/>
        <v/>
      </c>
    </row>
    <row r="58" spans="3:11" ht="30" customHeight="1">
      <c r="C58" s="131"/>
      <c r="D58" s="132"/>
      <c r="E58" s="132"/>
      <c r="F58" s="132"/>
      <c r="G58" s="133"/>
      <c r="H58" s="127"/>
      <c r="I58" s="134"/>
      <c r="J58" s="134"/>
      <c r="K58" s="39" t="str">
        <f t="shared" si="0"/>
        <v/>
      </c>
    </row>
    <row r="59" spans="3:11" ht="30" customHeight="1">
      <c r="C59" s="131"/>
      <c r="D59" s="132"/>
      <c r="E59" s="132"/>
      <c r="F59" s="132"/>
      <c r="G59" s="133"/>
      <c r="H59" s="127"/>
      <c r="I59" s="134"/>
      <c r="J59" s="134"/>
      <c r="K59" s="39" t="str">
        <f t="shared" si="0"/>
        <v/>
      </c>
    </row>
    <row r="60" spans="3:11" ht="30" customHeight="1">
      <c r="C60" s="131"/>
      <c r="D60" s="132"/>
      <c r="E60" s="132"/>
      <c r="F60" s="132"/>
      <c r="G60" s="133"/>
      <c r="H60" s="127"/>
      <c r="I60" s="134"/>
      <c r="J60" s="134"/>
      <c r="K60" s="39" t="str">
        <f t="shared" si="0"/>
        <v/>
      </c>
    </row>
    <row r="61" spans="3:11" ht="30" customHeight="1">
      <c r="C61" s="131"/>
      <c r="D61" s="132"/>
      <c r="E61" s="132"/>
      <c r="F61" s="132"/>
      <c r="G61" s="133"/>
      <c r="H61" s="127"/>
      <c r="I61" s="134"/>
      <c r="J61" s="134"/>
      <c r="K61" s="39" t="str">
        <f t="shared" si="0"/>
        <v/>
      </c>
    </row>
    <row r="62" spans="3:11" ht="30" customHeight="1">
      <c r="C62" s="131"/>
      <c r="D62" s="132"/>
      <c r="E62" s="132"/>
      <c r="F62" s="132"/>
      <c r="G62" s="133"/>
      <c r="H62" s="127"/>
      <c r="I62" s="134"/>
      <c r="J62" s="134"/>
      <c r="K62" s="39" t="str">
        <f t="shared" si="0"/>
        <v/>
      </c>
    </row>
    <row r="63" spans="3:11" ht="30" customHeight="1">
      <c r="C63" s="131"/>
      <c r="D63" s="132"/>
      <c r="E63" s="132"/>
      <c r="F63" s="132"/>
      <c r="G63" s="133"/>
      <c r="H63" s="127"/>
      <c r="I63" s="134"/>
      <c r="J63" s="134"/>
      <c r="K63" s="39" t="str">
        <f t="shared" si="0"/>
        <v/>
      </c>
    </row>
    <row r="64" spans="3:11" ht="30" customHeight="1">
      <c r="C64" s="131"/>
      <c r="D64" s="132"/>
      <c r="E64" s="132"/>
      <c r="F64" s="132"/>
      <c r="G64" s="133"/>
      <c r="H64" s="127"/>
      <c r="I64" s="134"/>
      <c r="J64" s="134"/>
      <c r="K64" s="39" t="str">
        <f t="shared" si="0"/>
        <v/>
      </c>
    </row>
    <row r="65" spans="3:11" ht="30" customHeight="1">
      <c r="C65" s="131"/>
      <c r="D65" s="132"/>
      <c r="E65" s="132"/>
      <c r="F65" s="132"/>
      <c r="G65" s="133"/>
      <c r="H65" s="127"/>
      <c r="I65" s="134"/>
      <c r="J65" s="134"/>
      <c r="K65" s="39" t="str">
        <f t="shared" si="0"/>
        <v/>
      </c>
    </row>
    <row r="66" spans="3:11" ht="30" customHeight="1">
      <c r="C66" s="131"/>
      <c r="D66" s="132"/>
      <c r="E66" s="132"/>
      <c r="F66" s="132"/>
      <c r="G66" s="133"/>
      <c r="H66" s="127"/>
      <c r="I66" s="134"/>
      <c r="J66" s="134"/>
      <c r="K66" s="39" t="str">
        <f t="shared" si="0"/>
        <v/>
      </c>
    </row>
    <row r="67" spans="3:11" ht="30" customHeight="1">
      <c r="C67" s="131"/>
      <c r="D67" s="132"/>
      <c r="E67" s="132"/>
      <c r="F67" s="132"/>
      <c r="G67" s="133"/>
      <c r="H67" s="127"/>
      <c r="I67" s="134"/>
      <c r="J67" s="134"/>
      <c r="K67" s="39" t="str">
        <f t="shared" si="0"/>
        <v/>
      </c>
    </row>
    <row r="68" spans="3:11" ht="30" customHeight="1">
      <c r="C68" s="131"/>
      <c r="D68" s="132"/>
      <c r="E68" s="132"/>
      <c r="F68" s="132"/>
      <c r="G68" s="133"/>
      <c r="H68" s="127"/>
      <c r="I68" s="134"/>
      <c r="J68" s="134"/>
      <c r="K68" s="39" t="str">
        <f t="shared" si="0"/>
        <v/>
      </c>
    </row>
    <row r="69" spans="3:11" ht="30" customHeight="1">
      <c r="C69" s="131"/>
      <c r="D69" s="132"/>
      <c r="E69" s="132"/>
      <c r="F69" s="132"/>
      <c r="G69" s="133"/>
      <c r="H69" s="127"/>
      <c r="I69" s="134"/>
      <c r="J69" s="134"/>
      <c r="K69" s="39" t="str">
        <f t="shared" si="0"/>
        <v/>
      </c>
    </row>
    <row r="70" spans="3:11" ht="30" customHeight="1">
      <c r="C70" s="131"/>
      <c r="D70" s="132"/>
      <c r="E70" s="132"/>
      <c r="F70" s="132"/>
      <c r="G70" s="133"/>
      <c r="H70" s="127"/>
      <c r="I70" s="134"/>
      <c r="J70" s="134"/>
      <c r="K70" s="39" t="str">
        <f t="shared" si="0"/>
        <v/>
      </c>
    </row>
    <row r="71" spans="3:11" ht="30" customHeight="1">
      <c r="C71" s="131"/>
      <c r="D71" s="132"/>
      <c r="E71" s="132"/>
      <c r="F71" s="132"/>
      <c r="G71" s="133"/>
      <c r="H71" s="127"/>
      <c r="I71" s="134"/>
      <c r="J71" s="134"/>
      <c r="K71" s="39" t="str">
        <f t="shared" ref="K71:K134" si="1">IF(G71="","",IF(H71="",MONTH(G71),MONTH(H71)))</f>
        <v/>
      </c>
    </row>
    <row r="72" spans="3:11" ht="30" customHeight="1">
      <c r="C72" s="131"/>
      <c r="D72" s="132"/>
      <c r="E72" s="132"/>
      <c r="F72" s="132"/>
      <c r="G72" s="133"/>
      <c r="H72" s="127"/>
      <c r="I72" s="134"/>
      <c r="J72" s="134"/>
      <c r="K72" s="39" t="str">
        <f t="shared" si="1"/>
        <v/>
      </c>
    </row>
    <row r="73" spans="3:11" ht="30" customHeight="1">
      <c r="C73" s="131"/>
      <c r="D73" s="132"/>
      <c r="E73" s="132"/>
      <c r="F73" s="132"/>
      <c r="G73" s="133"/>
      <c r="H73" s="127"/>
      <c r="I73" s="134"/>
      <c r="J73" s="134"/>
      <c r="K73" s="39" t="str">
        <f t="shared" si="1"/>
        <v/>
      </c>
    </row>
    <row r="74" spans="3:11" ht="30" customHeight="1">
      <c r="C74" s="131"/>
      <c r="D74" s="132"/>
      <c r="E74" s="132"/>
      <c r="F74" s="132"/>
      <c r="G74" s="133"/>
      <c r="H74" s="127"/>
      <c r="I74" s="134"/>
      <c r="J74" s="134"/>
      <c r="K74" s="39" t="str">
        <f t="shared" si="1"/>
        <v/>
      </c>
    </row>
    <row r="75" spans="3:11" ht="30" customHeight="1">
      <c r="C75" s="131"/>
      <c r="D75" s="132"/>
      <c r="E75" s="132"/>
      <c r="F75" s="132"/>
      <c r="G75" s="133"/>
      <c r="H75" s="127"/>
      <c r="I75" s="134"/>
      <c r="J75" s="134"/>
      <c r="K75" s="39" t="str">
        <f t="shared" si="1"/>
        <v/>
      </c>
    </row>
    <row r="76" spans="3:11" ht="30" customHeight="1">
      <c r="C76" s="131"/>
      <c r="D76" s="132"/>
      <c r="E76" s="132"/>
      <c r="F76" s="132"/>
      <c r="G76" s="133"/>
      <c r="H76" s="127"/>
      <c r="I76" s="134"/>
      <c r="J76" s="134"/>
      <c r="K76" s="39" t="str">
        <f t="shared" si="1"/>
        <v/>
      </c>
    </row>
    <row r="77" spans="3:11" ht="30" customHeight="1">
      <c r="C77" s="131"/>
      <c r="D77" s="132"/>
      <c r="E77" s="132"/>
      <c r="F77" s="132"/>
      <c r="G77" s="133"/>
      <c r="H77" s="127"/>
      <c r="I77" s="134"/>
      <c r="J77" s="134"/>
      <c r="K77" s="39" t="str">
        <f t="shared" si="1"/>
        <v/>
      </c>
    </row>
    <row r="78" spans="3:11" ht="30" customHeight="1">
      <c r="C78" s="131"/>
      <c r="D78" s="132"/>
      <c r="E78" s="132"/>
      <c r="F78" s="132"/>
      <c r="G78" s="133"/>
      <c r="H78" s="127"/>
      <c r="I78" s="134"/>
      <c r="J78" s="134"/>
      <c r="K78" s="39" t="str">
        <f t="shared" si="1"/>
        <v/>
      </c>
    </row>
    <row r="79" spans="3:11" ht="30" customHeight="1">
      <c r="C79" s="131"/>
      <c r="D79" s="132"/>
      <c r="E79" s="132"/>
      <c r="F79" s="132"/>
      <c r="G79" s="133"/>
      <c r="H79" s="127"/>
      <c r="I79" s="134"/>
      <c r="J79" s="134"/>
      <c r="K79" s="39" t="str">
        <f t="shared" si="1"/>
        <v/>
      </c>
    </row>
    <row r="80" spans="3:11" ht="30" customHeight="1">
      <c r="C80" s="131"/>
      <c r="D80" s="132"/>
      <c r="E80" s="132"/>
      <c r="F80" s="132"/>
      <c r="G80" s="133"/>
      <c r="H80" s="127"/>
      <c r="I80" s="134"/>
      <c r="J80" s="134"/>
      <c r="K80" s="39" t="str">
        <f t="shared" si="1"/>
        <v/>
      </c>
    </row>
    <row r="81" spans="3:11" ht="30" customHeight="1">
      <c r="C81" s="131"/>
      <c r="D81" s="132"/>
      <c r="E81" s="132"/>
      <c r="F81" s="132"/>
      <c r="G81" s="133"/>
      <c r="H81" s="127"/>
      <c r="I81" s="134"/>
      <c r="J81" s="134"/>
      <c r="K81" s="39" t="str">
        <f t="shared" si="1"/>
        <v/>
      </c>
    </row>
    <row r="82" spans="3:11" ht="30" customHeight="1">
      <c r="C82" s="131"/>
      <c r="D82" s="132"/>
      <c r="E82" s="132"/>
      <c r="F82" s="132"/>
      <c r="G82" s="133"/>
      <c r="H82" s="127"/>
      <c r="I82" s="134"/>
      <c r="J82" s="134"/>
      <c r="K82" s="39" t="str">
        <f t="shared" si="1"/>
        <v/>
      </c>
    </row>
    <row r="83" spans="3:11" ht="30" customHeight="1">
      <c r="C83" s="131"/>
      <c r="D83" s="132"/>
      <c r="E83" s="132"/>
      <c r="F83" s="132"/>
      <c r="G83" s="133"/>
      <c r="H83" s="127"/>
      <c r="I83" s="134"/>
      <c r="J83" s="134"/>
      <c r="K83" s="39" t="str">
        <f t="shared" si="1"/>
        <v/>
      </c>
    </row>
    <row r="84" spans="3:11" ht="30" customHeight="1">
      <c r="C84" s="131"/>
      <c r="D84" s="132"/>
      <c r="E84" s="132"/>
      <c r="F84" s="132"/>
      <c r="G84" s="133"/>
      <c r="H84" s="127"/>
      <c r="I84" s="134"/>
      <c r="J84" s="134"/>
      <c r="K84" s="39" t="str">
        <f t="shared" si="1"/>
        <v/>
      </c>
    </row>
    <row r="85" spans="3:11" ht="30" customHeight="1">
      <c r="C85" s="131"/>
      <c r="D85" s="132"/>
      <c r="E85" s="132"/>
      <c r="F85" s="132"/>
      <c r="G85" s="133"/>
      <c r="H85" s="127"/>
      <c r="I85" s="134"/>
      <c r="J85" s="134"/>
      <c r="K85" s="39" t="str">
        <f t="shared" si="1"/>
        <v/>
      </c>
    </row>
    <row r="86" spans="3:11" ht="30" customHeight="1">
      <c r="C86" s="131"/>
      <c r="D86" s="132"/>
      <c r="E86" s="132"/>
      <c r="F86" s="132"/>
      <c r="G86" s="133"/>
      <c r="H86" s="127"/>
      <c r="I86" s="134"/>
      <c r="J86" s="134"/>
      <c r="K86" s="39" t="str">
        <f t="shared" si="1"/>
        <v/>
      </c>
    </row>
    <row r="87" spans="3:11" ht="30" customHeight="1">
      <c r="C87" s="131"/>
      <c r="D87" s="132"/>
      <c r="E87" s="132"/>
      <c r="F87" s="132"/>
      <c r="G87" s="133"/>
      <c r="H87" s="127"/>
      <c r="I87" s="134"/>
      <c r="J87" s="134"/>
      <c r="K87" s="39" t="str">
        <f t="shared" si="1"/>
        <v/>
      </c>
    </row>
    <row r="88" spans="3:11" ht="30" customHeight="1">
      <c r="C88" s="131"/>
      <c r="D88" s="132"/>
      <c r="E88" s="132"/>
      <c r="F88" s="132"/>
      <c r="G88" s="133"/>
      <c r="H88" s="127"/>
      <c r="I88" s="134"/>
      <c r="J88" s="134"/>
      <c r="K88" s="39" t="str">
        <f t="shared" si="1"/>
        <v/>
      </c>
    </row>
    <row r="89" spans="3:11" ht="30" customHeight="1">
      <c r="C89" s="131"/>
      <c r="D89" s="132"/>
      <c r="E89" s="132"/>
      <c r="F89" s="132"/>
      <c r="G89" s="133"/>
      <c r="H89" s="127"/>
      <c r="I89" s="134"/>
      <c r="J89" s="134"/>
      <c r="K89" s="39" t="str">
        <f t="shared" si="1"/>
        <v/>
      </c>
    </row>
    <row r="90" spans="3:11" ht="30" customHeight="1">
      <c r="C90" s="131"/>
      <c r="D90" s="132"/>
      <c r="E90" s="132"/>
      <c r="F90" s="132"/>
      <c r="G90" s="133"/>
      <c r="H90" s="127"/>
      <c r="I90" s="134"/>
      <c r="J90" s="134"/>
      <c r="K90" s="39" t="str">
        <f t="shared" si="1"/>
        <v/>
      </c>
    </row>
    <row r="91" spans="3:11" ht="30" customHeight="1">
      <c r="C91" s="131"/>
      <c r="D91" s="132"/>
      <c r="E91" s="132"/>
      <c r="F91" s="132"/>
      <c r="G91" s="133"/>
      <c r="H91" s="127"/>
      <c r="I91" s="134"/>
      <c r="J91" s="134"/>
      <c r="K91" s="39" t="str">
        <f t="shared" si="1"/>
        <v/>
      </c>
    </row>
    <row r="92" spans="3:11" ht="30" customHeight="1">
      <c r="C92" s="131"/>
      <c r="D92" s="132"/>
      <c r="E92" s="132"/>
      <c r="F92" s="132"/>
      <c r="G92" s="133"/>
      <c r="H92" s="127"/>
      <c r="I92" s="134"/>
      <c r="J92" s="134"/>
      <c r="K92" s="39" t="str">
        <f t="shared" si="1"/>
        <v/>
      </c>
    </row>
    <row r="93" spans="3:11" ht="30" customHeight="1">
      <c r="C93" s="131"/>
      <c r="D93" s="132"/>
      <c r="E93" s="132"/>
      <c r="F93" s="132"/>
      <c r="G93" s="133"/>
      <c r="H93" s="127"/>
      <c r="I93" s="134"/>
      <c r="J93" s="134"/>
      <c r="K93" s="39" t="str">
        <f t="shared" si="1"/>
        <v/>
      </c>
    </row>
    <row r="94" spans="3:11" ht="30" customHeight="1">
      <c r="C94" s="131"/>
      <c r="D94" s="132"/>
      <c r="E94" s="132"/>
      <c r="F94" s="132"/>
      <c r="G94" s="133"/>
      <c r="H94" s="127"/>
      <c r="I94" s="134"/>
      <c r="J94" s="134"/>
      <c r="K94" s="39" t="str">
        <f t="shared" si="1"/>
        <v/>
      </c>
    </row>
    <row r="95" spans="3:11" ht="30" customHeight="1">
      <c r="C95" s="131"/>
      <c r="D95" s="132"/>
      <c r="E95" s="132"/>
      <c r="F95" s="132"/>
      <c r="G95" s="133"/>
      <c r="H95" s="127"/>
      <c r="I95" s="134"/>
      <c r="J95" s="134"/>
      <c r="K95" s="39" t="str">
        <f t="shared" si="1"/>
        <v/>
      </c>
    </row>
    <row r="96" spans="3:11" ht="30" customHeight="1">
      <c r="C96" s="131"/>
      <c r="D96" s="132"/>
      <c r="E96" s="132"/>
      <c r="F96" s="132"/>
      <c r="G96" s="133"/>
      <c r="H96" s="127"/>
      <c r="I96" s="134"/>
      <c r="J96" s="134"/>
      <c r="K96" s="39" t="str">
        <f t="shared" si="1"/>
        <v/>
      </c>
    </row>
    <row r="97" spans="3:11" ht="30" customHeight="1">
      <c r="C97" s="131"/>
      <c r="D97" s="132"/>
      <c r="E97" s="132"/>
      <c r="F97" s="132"/>
      <c r="G97" s="133"/>
      <c r="H97" s="127"/>
      <c r="I97" s="134"/>
      <c r="J97" s="134"/>
      <c r="K97" s="39" t="str">
        <f t="shared" si="1"/>
        <v/>
      </c>
    </row>
    <row r="98" spans="3:11" ht="30" customHeight="1">
      <c r="C98" s="131"/>
      <c r="D98" s="132"/>
      <c r="E98" s="132"/>
      <c r="F98" s="132"/>
      <c r="G98" s="133"/>
      <c r="H98" s="127"/>
      <c r="I98" s="134"/>
      <c r="J98" s="134"/>
      <c r="K98" s="39" t="str">
        <f t="shared" si="1"/>
        <v/>
      </c>
    </row>
    <row r="99" spans="3:11" ht="30" customHeight="1">
      <c r="C99" s="131"/>
      <c r="D99" s="132"/>
      <c r="E99" s="132"/>
      <c r="F99" s="132"/>
      <c r="G99" s="133"/>
      <c r="H99" s="127"/>
      <c r="I99" s="134"/>
      <c r="J99" s="134"/>
      <c r="K99" s="39" t="str">
        <f t="shared" si="1"/>
        <v/>
      </c>
    </row>
    <row r="100" spans="3:11" ht="30" customHeight="1">
      <c r="C100" s="131"/>
      <c r="D100" s="132"/>
      <c r="E100" s="132"/>
      <c r="F100" s="132"/>
      <c r="G100" s="133"/>
      <c r="H100" s="127"/>
      <c r="I100" s="134"/>
      <c r="J100" s="134"/>
      <c r="K100" s="39" t="str">
        <f t="shared" si="1"/>
        <v/>
      </c>
    </row>
    <row r="101" spans="3:11" ht="30" customHeight="1">
      <c r="C101" s="131"/>
      <c r="D101" s="132"/>
      <c r="E101" s="132"/>
      <c r="F101" s="132"/>
      <c r="G101" s="133"/>
      <c r="H101" s="127"/>
      <c r="I101" s="134"/>
      <c r="J101" s="134"/>
      <c r="K101" s="39" t="str">
        <f t="shared" si="1"/>
        <v/>
      </c>
    </row>
    <row r="102" spans="3:11" ht="30" customHeight="1">
      <c r="C102" s="131"/>
      <c r="D102" s="132"/>
      <c r="E102" s="132"/>
      <c r="F102" s="132"/>
      <c r="G102" s="133"/>
      <c r="H102" s="127"/>
      <c r="I102" s="134"/>
      <c r="J102" s="134"/>
      <c r="K102" s="39" t="str">
        <f t="shared" si="1"/>
        <v/>
      </c>
    </row>
    <row r="103" spans="3:11" ht="30" customHeight="1">
      <c r="C103" s="131"/>
      <c r="D103" s="132"/>
      <c r="E103" s="132"/>
      <c r="F103" s="132"/>
      <c r="G103" s="133"/>
      <c r="H103" s="127"/>
      <c r="I103" s="134"/>
      <c r="J103" s="134"/>
      <c r="K103" s="39" t="str">
        <f t="shared" si="1"/>
        <v/>
      </c>
    </row>
    <row r="104" spans="3:11" ht="30" customHeight="1">
      <c r="C104" s="131"/>
      <c r="D104" s="132"/>
      <c r="E104" s="132"/>
      <c r="F104" s="132"/>
      <c r="G104" s="133"/>
      <c r="H104" s="127"/>
      <c r="I104" s="134"/>
      <c r="J104" s="134"/>
      <c r="K104" s="39" t="str">
        <f t="shared" si="1"/>
        <v/>
      </c>
    </row>
    <row r="105" spans="3:11" ht="30" customHeight="1">
      <c r="C105" s="131"/>
      <c r="D105" s="132"/>
      <c r="E105" s="132"/>
      <c r="F105" s="132"/>
      <c r="G105" s="133"/>
      <c r="H105" s="127"/>
      <c r="I105" s="134"/>
      <c r="J105" s="134"/>
      <c r="K105" s="39" t="str">
        <f t="shared" si="1"/>
        <v/>
      </c>
    </row>
    <row r="106" spans="3:11" ht="30" customHeight="1">
      <c r="C106" s="131"/>
      <c r="D106" s="132"/>
      <c r="E106" s="132"/>
      <c r="F106" s="132"/>
      <c r="G106" s="133"/>
      <c r="H106" s="127"/>
      <c r="I106" s="134"/>
      <c r="J106" s="134"/>
      <c r="K106" s="39" t="str">
        <f t="shared" si="1"/>
        <v/>
      </c>
    </row>
    <row r="107" spans="3:11" ht="30" customHeight="1">
      <c r="C107" s="131"/>
      <c r="D107" s="132"/>
      <c r="E107" s="132"/>
      <c r="F107" s="132"/>
      <c r="G107" s="133"/>
      <c r="H107" s="127"/>
      <c r="I107" s="134"/>
      <c r="J107" s="134"/>
      <c r="K107" s="39" t="str">
        <f t="shared" si="1"/>
        <v/>
      </c>
    </row>
    <row r="108" spans="3:11" ht="30" customHeight="1">
      <c r="C108" s="131"/>
      <c r="D108" s="132"/>
      <c r="E108" s="132"/>
      <c r="F108" s="132"/>
      <c r="G108" s="133"/>
      <c r="H108" s="127"/>
      <c r="I108" s="134"/>
      <c r="J108" s="134"/>
      <c r="K108" s="39" t="str">
        <f t="shared" si="1"/>
        <v/>
      </c>
    </row>
    <row r="109" spans="3:11" ht="30" customHeight="1">
      <c r="C109" s="131"/>
      <c r="D109" s="132"/>
      <c r="E109" s="132"/>
      <c r="F109" s="132"/>
      <c r="G109" s="133"/>
      <c r="H109" s="127"/>
      <c r="I109" s="134"/>
      <c r="J109" s="134"/>
      <c r="K109" s="39" t="str">
        <f t="shared" si="1"/>
        <v/>
      </c>
    </row>
    <row r="110" spans="3:11" ht="30" customHeight="1">
      <c r="C110" s="131"/>
      <c r="D110" s="132"/>
      <c r="E110" s="132"/>
      <c r="F110" s="132"/>
      <c r="G110" s="133"/>
      <c r="H110" s="127"/>
      <c r="I110" s="134"/>
      <c r="J110" s="134"/>
      <c r="K110" s="39" t="str">
        <f t="shared" si="1"/>
        <v/>
      </c>
    </row>
    <row r="111" spans="3:11" ht="30" customHeight="1">
      <c r="C111" s="131"/>
      <c r="D111" s="132"/>
      <c r="E111" s="132"/>
      <c r="F111" s="132"/>
      <c r="G111" s="133"/>
      <c r="H111" s="127"/>
      <c r="I111" s="134"/>
      <c r="J111" s="134"/>
      <c r="K111" s="39" t="str">
        <f t="shared" si="1"/>
        <v/>
      </c>
    </row>
    <row r="112" spans="3:11" ht="30" customHeight="1">
      <c r="C112" s="131"/>
      <c r="D112" s="132"/>
      <c r="E112" s="132"/>
      <c r="F112" s="132"/>
      <c r="G112" s="133"/>
      <c r="H112" s="127"/>
      <c r="I112" s="134"/>
      <c r="J112" s="134"/>
      <c r="K112" s="39" t="str">
        <f t="shared" si="1"/>
        <v/>
      </c>
    </row>
    <row r="113" spans="3:11" ht="30" customHeight="1">
      <c r="C113" s="131"/>
      <c r="D113" s="132"/>
      <c r="E113" s="132"/>
      <c r="F113" s="132"/>
      <c r="G113" s="133"/>
      <c r="H113" s="127"/>
      <c r="I113" s="134"/>
      <c r="J113" s="134"/>
      <c r="K113" s="39" t="str">
        <f t="shared" si="1"/>
        <v/>
      </c>
    </row>
    <row r="114" spans="3:11" ht="30" customHeight="1">
      <c r="C114" s="131"/>
      <c r="D114" s="132"/>
      <c r="E114" s="132"/>
      <c r="F114" s="132"/>
      <c r="G114" s="133"/>
      <c r="H114" s="127"/>
      <c r="I114" s="134"/>
      <c r="J114" s="134"/>
      <c r="K114" s="39" t="str">
        <f t="shared" si="1"/>
        <v/>
      </c>
    </row>
    <row r="115" spans="3:11" ht="30" customHeight="1">
      <c r="C115" s="131"/>
      <c r="D115" s="132"/>
      <c r="E115" s="132"/>
      <c r="F115" s="132"/>
      <c r="G115" s="133"/>
      <c r="H115" s="127"/>
      <c r="I115" s="134"/>
      <c r="J115" s="134"/>
      <c r="K115" s="39" t="str">
        <f t="shared" si="1"/>
        <v/>
      </c>
    </row>
    <row r="116" spans="3:11" ht="30" customHeight="1">
      <c r="C116" s="131"/>
      <c r="D116" s="132"/>
      <c r="E116" s="132"/>
      <c r="F116" s="132"/>
      <c r="G116" s="133"/>
      <c r="H116" s="127"/>
      <c r="I116" s="134"/>
      <c r="J116" s="134"/>
      <c r="K116" s="39" t="str">
        <f t="shared" si="1"/>
        <v/>
      </c>
    </row>
    <row r="117" spans="3:11" ht="30" customHeight="1">
      <c r="C117" s="131"/>
      <c r="D117" s="132"/>
      <c r="E117" s="132"/>
      <c r="F117" s="132"/>
      <c r="G117" s="133"/>
      <c r="H117" s="127"/>
      <c r="I117" s="134"/>
      <c r="J117" s="134"/>
      <c r="K117" s="39" t="str">
        <f t="shared" si="1"/>
        <v/>
      </c>
    </row>
    <row r="118" spans="3:11" ht="30" customHeight="1">
      <c r="C118" s="131"/>
      <c r="D118" s="132"/>
      <c r="E118" s="132"/>
      <c r="F118" s="132"/>
      <c r="G118" s="133"/>
      <c r="H118" s="127"/>
      <c r="I118" s="134"/>
      <c r="J118" s="134"/>
      <c r="K118" s="39" t="str">
        <f t="shared" si="1"/>
        <v/>
      </c>
    </row>
    <row r="119" spans="3:11" ht="30" customHeight="1">
      <c r="C119" s="131"/>
      <c r="D119" s="132"/>
      <c r="E119" s="132"/>
      <c r="F119" s="132"/>
      <c r="G119" s="133"/>
      <c r="H119" s="127"/>
      <c r="I119" s="134"/>
      <c r="J119" s="134"/>
      <c r="K119" s="39" t="str">
        <f t="shared" si="1"/>
        <v/>
      </c>
    </row>
    <row r="120" spans="3:11" ht="30" customHeight="1">
      <c r="C120" s="131"/>
      <c r="D120" s="132"/>
      <c r="E120" s="132"/>
      <c r="F120" s="132"/>
      <c r="G120" s="133"/>
      <c r="H120" s="127"/>
      <c r="I120" s="134"/>
      <c r="J120" s="134"/>
      <c r="K120" s="39" t="str">
        <f t="shared" si="1"/>
        <v/>
      </c>
    </row>
    <row r="121" spans="3:11" ht="30" customHeight="1">
      <c r="C121" s="131"/>
      <c r="D121" s="132"/>
      <c r="E121" s="132"/>
      <c r="F121" s="132"/>
      <c r="G121" s="133"/>
      <c r="H121" s="127"/>
      <c r="I121" s="134"/>
      <c r="J121" s="134"/>
      <c r="K121" s="39" t="str">
        <f t="shared" si="1"/>
        <v/>
      </c>
    </row>
    <row r="122" spans="3:11" ht="30" customHeight="1">
      <c r="C122" s="131"/>
      <c r="D122" s="132"/>
      <c r="E122" s="132"/>
      <c r="F122" s="132"/>
      <c r="G122" s="133"/>
      <c r="H122" s="127"/>
      <c r="I122" s="134"/>
      <c r="J122" s="134"/>
      <c r="K122" s="39" t="str">
        <f t="shared" si="1"/>
        <v/>
      </c>
    </row>
    <row r="123" spans="3:11" ht="30" customHeight="1">
      <c r="C123" s="131"/>
      <c r="D123" s="132"/>
      <c r="E123" s="132"/>
      <c r="F123" s="132"/>
      <c r="G123" s="133"/>
      <c r="H123" s="127"/>
      <c r="I123" s="134"/>
      <c r="J123" s="134"/>
      <c r="K123" s="39" t="str">
        <f t="shared" si="1"/>
        <v/>
      </c>
    </row>
    <row r="124" spans="3:11" ht="30" customHeight="1">
      <c r="C124" s="131"/>
      <c r="D124" s="132"/>
      <c r="E124" s="132"/>
      <c r="F124" s="132"/>
      <c r="G124" s="133"/>
      <c r="H124" s="127"/>
      <c r="I124" s="134"/>
      <c r="J124" s="134"/>
      <c r="K124" s="39" t="str">
        <f t="shared" si="1"/>
        <v/>
      </c>
    </row>
    <row r="125" spans="3:11" ht="30" customHeight="1">
      <c r="C125" s="131"/>
      <c r="D125" s="132"/>
      <c r="E125" s="132"/>
      <c r="F125" s="132"/>
      <c r="G125" s="133"/>
      <c r="H125" s="127"/>
      <c r="I125" s="134"/>
      <c r="J125" s="134"/>
      <c r="K125" s="39" t="str">
        <f t="shared" si="1"/>
        <v/>
      </c>
    </row>
    <row r="126" spans="3:11" ht="30" customHeight="1">
      <c r="C126" s="131"/>
      <c r="D126" s="132"/>
      <c r="E126" s="132"/>
      <c r="F126" s="132"/>
      <c r="G126" s="133"/>
      <c r="H126" s="127"/>
      <c r="I126" s="134"/>
      <c r="J126" s="134"/>
      <c r="K126" s="39" t="str">
        <f t="shared" si="1"/>
        <v/>
      </c>
    </row>
    <row r="127" spans="3:11" ht="30" customHeight="1">
      <c r="C127" s="131"/>
      <c r="D127" s="132"/>
      <c r="E127" s="132"/>
      <c r="F127" s="132"/>
      <c r="G127" s="133"/>
      <c r="H127" s="127"/>
      <c r="I127" s="134"/>
      <c r="J127" s="134"/>
      <c r="K127" s="39" t="str">
        <f t="shared" si="1"/>
        <v/>
      </c>
    </row>
    <row r="128" spans="3:11" ht="30" customHeight="1">
      <c r="C128" s="131"/>
      <c r="D128" s="132"/>
      <c r="E128" s="132"/>
      <c r="F128" s="132"/>
      <c r="G128" s="133"/>
      <c r="H128" s="127"/>
      <c r="I128" s="134"/>
      <c r="J128" s="134"/>
      <c r="K128" s="39" t="str">
        <f t="shared" si="1"/>
        <v/>
      </c>
    </row>
    <row r="129" spans="3:11" ht="30" customHeight="1">
      <c r="C129" s="131"/>
      <c r="D129" s="132"/>
      <c r="E129" s="132"/>
      <c r="F129" s="132"/>
      <c r="G129" s="133"/>
      <c r="H129" s="127"/>
      <c r="I129" s="134"/>
      <c r="J129" s="134"/>
      <c r="K129" s="39" t="str">
        <f t="shared" si="1"/>
        <v/>
      </c>
    </row>
    <row r="130" spans="3:11" ht="30" customHeight="1">
      <c r="C130" s="131"/>
      <c r="D130" s="132"/>
      <c r="E130" s="132"/>
      <c r="F130" s="132"/>
      <c r="G130" s="133"/>
      <c r="H130" s="127"/>
      <c r="I130" s="134"/>
      <c r="J130" s="134"/>
      <c r="K130" s="39" t="str">
        <f t="shared" si="1"/>
        <v/>
      </c>
    </row>
    <row r="131" spans="3:11" ht="30" customHeight="1">
      <c r="C131" s="131"/>
      <c r="D131" s="132"/>
      <c r="E131" s="132"/>
      <c r="F131" s="132"/>
      <c r="G131" s="133"/>
      <c r="H131" s="127"/>
      <c r="I131" s="134"/>
      <c r="J131" s="134"/>
      <c r="K131" s="39" t="str">
        <f t="shared" si="1"/>
        <v/>
      </c>
    </row>
    <row r="132" spans="3:11" ht="30" customHeight="1">
      <c r="C132" s="131"/>
      <c r="D132" s="132"/>
      <c r="E132" s="132"/>
      <c r="F132" s="132"/>
      <c r="G132" s="133"/>
      <c r="H132" s="127"/>
      <c r="I132" s="134"/>
      <c r="J132" s="134"/>
      <c r="K132" s="39" t="str">
        <f t="shared" si="1"/>
        <v/>
      </c>
    </row>
    <row r="133" spans="3:11" ht="30" customHeight="1">
      <c r="C133" s="131"/>
      <c r="D133" s="132"/>
      <c r="E133" s="132"/>
      <c r="F133" s="132"/>
      <c r="G133" s="133"/>
      <c r="H133" s="127"/>
      <c r="I133" s="134"/>
      <c r="J133" s="134"/>
      <c r="K133" s="39" t="str">
        <f t="shared" si="1"/>
        <v/>
      </c>
    </row>
    <row r="134" spans="3:11" ht="30" customHeight="1">
      <c r="C134" s="131"/>
      <c r="D134" s="132"/>
      <c r="E134" s="132"/>
      <c r="F134" s="132"/>
      <c r="G134" s="133"/>
      <c r="H134" s="127"/>
      <c r="I134" s="134"/>
      <c r="J134" s="134"/>
      <c r="K134" s="39" t="str">
        <f t="shared" si="1"/>
        <v/>
      </c>
    </row>
    <row r="135" spans="3:11" ht="30" customHeight="1">
      <c r="C135" s="131"/>
      <c r="D135" s="132"/>
      <c r="E135" s="132"/>
      <c r="F135" s="132"/>
      <c r="G135" s="133"/>
      <c r="H135" s="127"/>
      <c r="I135" s="134"/>
      <c r="J135" s="134"/>
      <c r="K135" s="39" t="str">
        <f t="shared" ref="K135:K198" si="2">IF(G135="","",IF(H135="",MONTH(G135),MONTH(H135)))</f>
        <v/>
      </c>
    </row>
    <row r="136" spans="3:11" ht="30" customHeight="1">
      <c r="C136" s="131"/>
      <c r="D136" s="132"/>
      <c r="E136" s="132"/>
      <c r="F136" s="132"/>
      <c r="G136" s="133"/>
      <c r="H136" s="127"/>
      <c r="I136" s="134"/>
      <c r="J136" s="134"/>
      <c r="K136" s="39" t="str">
        <f t="shared" si="2"/>
        <v/>
      </c>
    </row>
    <row r="137" spans="3:11" ht="30" customHeight="1">
      <c r="C137" s="131"/>
      <c r="D137" s="132"/>
      <c r="E137" s="132"/>
      <c r="F137" s="132"/>
      <c r="G137" s="133"/>
      <c r="H137" s="127"/>
      <c r="I137" s="134"/>
      <c r="J137" s="134"/>
      <c r="K137" s="39" t="str">
        <f t="shared" si="2"/>
        <v/>
      </c>
    </row>
    <row r="138" spans="3:11" ht="30" customHeight="1">
      <c r="C138" s="131"/>
      <c r="D138" s="132"/>
      <c r="E138" s="132"/>
      <c r="F138" s="132"/>
      <c r="G138" s="133"/>
      <c r="H138" s="127"/>
      <c r="I138" s="134"/>
      <c r="J138" s="134"/>
      <c r="K138" s="39" t="str">
        <f t="shared" si="2"/>
        <v/>
      </c>
    </row>
    <row r="139" spans="3:11" ht="30" customHeight="1">
      <c r="C139" s="131"/>
      <c r="D139" s="132"/>
      <c r="E139" s="132"/>
      <c r="F139" s="132"/>
      <c r="G139" s="133"/>
      <c r="H139" s="127"/>
      <c r="I139" s="134"/>
      <c r="J139" s="134"/>
      <c r="K139" s="39" t="str">
        <f t="shared" si="2"/>
        <v/>
      </c>
    </row>
    <row r="140" spans="3:11" ht="30" customHeight="1">
      <c r="C140" s="131"/>
      <c r="D140" s="132"/>
      <c r="E140" s="132"/>
      <c r="F140" s="132"/>
      <c r="G140" s="133"/>
      <c r="H140" s="127"/>
      <c r="I140" s="134"/>
      <c r="J140" s="134"/>
      <c r="K140" s="39" t="str">
        <f t="shared" si="2"/>
        <v/>
      </c>
    </row>
    <row r="141" spans="3:11" ht="30" customHeight="1">
      <c r="C141" s="131"/>
      <c r="D141" s="132"/>
      <c r="E141" s="132"/>
      <c r="F141" s="132"/>
      <c r="G141" s="133"/>
      <c r="H141" s="127"/>
      <c r="I141" s="134"/>
      <c r="J141" s="134"/>
      <c r="K141" s="39" t="str">
        <f t="shared" si="2"/>
        <v/>
      </c>
    </row>
    <row r="142" spans="3:11" ht="30" customHeight="1">
      <c r="C142" s="131"/>
      <c r="D142" s="132"/>
      <c r="E142" s="132"/>
      <c r="F142" s="132"/>
      <c r="G142" s="133"/>
      <c r="H142" s="127"/>
      <c r="I142" s="134"/>
      <c r="J142" s="134"/>
      <c r="K142" s="39" t="str">
        <f t="shared" si="2"/>
        <v/>
      </c>
    </row>
    <row r="143" spans="3:11" ht="30" customHeight="1">
      <c r="C143" s="131"/>
      <c r="D143" s="132"/>
      <c r="E143" s="132"/>
      <c r="F143" s="132"/>
      <c r="G143" s="133"/>
      <c r="H143" s="127"/>
      <c r="I143" s="134"/>
      <c r="J143" s="134"/>
      <c r="K143" s="39" t="str">
        <f t="shared" si="2"/>
        <v/>
      </c>
    </row>
    <row r="144" spans="3:11" ht="30" customHeight="1">
      <c r="C144" s="131"/>
      <c r="D144" s="132"/>
      <c r="E144" s="132"/>
      <c r="F144" s="132"/>
      <c r="G144" s="133"/>
      <c r="H144" s="127"/>
      <c r="I144" s="134"/>
      <c r="J144" s="134"/>
      <c r="K144" s="39" t="str">
        <f t="shared" si="2"/>
        <v/>
      </c>
    </row>
    <row r="145" spans="3:11" ht="30" customHeight="1">
      <c r="C145" s="131"/>
      <c r="D145" s="132"/>
      <c r="E145" s="132"/>
      <c r="F145" s="132"/>
      <c r="G145" s="133"/>
      <c r="H145" s="127"/>
      <c r="I145" s="134"/>
      <c r="J145" s="134"/>
      <c r="K145" s="39" t="str">
        <f t="shared" si="2"/>
        <v/>
      </c>
    </row>
    <row r="146" spans="3:11" ht="30" customHeight="1">
      <c r="C146" s="131"/>
      <c r="D146" s="132"/>
      <c r="E146" s="132"/>
      <c r="F146" s="132"/>
      <c r="G146" s="133"/>
      <c r="H146" s="127"/>
      <c r="I146" s="134"/>
      <c r="J146" s="134"/>
      <c r="K146" s="39" t="str">
        <f t="shared" si="2"/>
        <v/>
      </c>
    </row>
    <row r="147" spans="3:11" ht="30" customHeight="1">
      <c r="C147" s="131"/>
      <c r="D147" s="132"/>
      <c r="E147" s="132"/>
      <c r="F147" s="132"/>
      <c r="G147" s="133"/>
      <c r="H147" s="127"/>
      <c r="I147" s="134"/>
      <c r="J147" s="134"/>
      <c r="K147" s="39" t="str">
        <f t="shared" si="2"/>
        <v/>
      </c>
    </row>
    <row r="148" spans="3:11" ht="30" customHeight="1">
      <c r="C148" s="131"/>
      <c r="D148" s="132"/>
      <c r="E148" s="132"/>
      <c r="F148" s="132"/>
      <c r="G148" s="133"/>
      <c r="H148" s="127"/>
      <c r="I148" s="134"/>
      <c r="J148" s="134"/>
      <c r="K148" s="39" t="str">
        <f t="shared" si="2"/>
        <v/>
      </c>
    </row>
    <row r="149" spans="3:11" ht="30" customHeight="1">
      <c r="C149" s="131"/>
      <c r="D149" s="132"/>
      <c r="E149" s="132"/>
      <c r="F149" s="132"/>
      <c r="G149" s="133"/>
      <c r="H149" s="127"/>
      <c r="I149" s="134"/>
      <c r="J149" s="134"/>
      <c r="K149" s="39" t="str">
        <f t="shared" si="2"/>
        <v/>
      </c>
    </row>
    <row r="150" spans="3:11" ht="30" customHeight="1">
      <c r="C150" s="131"/>
      <c r="D150" s="132"/>
      <c r="E150" s="132"/>
      <c r="F150" s="132"/>
      <c r="G150" s="133"/>
      <c r="H150" s="127"/>
      <c r="I150" s="134"/>
      <c r="J150" s="134"/>
      <c r="K150" s="39" t="str">
        <f t="shared" si="2"/>
        <v/>
      </c>
    </row>
    <row r="151" spans="3:11" ht="30" customHeight="1">
      <c r="C151" s="131"/>
      <c r="D151" s="132"/>
      <c r="E151" s="132"/>
      <c r="F151" s="132"/>
      <c r="G151" s="133"/>
      <c r="H151" s="127"/>
      <c r="I151" s="134"/>
      <c r="J151" s="134"/>
      <c r="K151" s="39" t="str">
        <f t="shared" si="2"/>
        <v/>
      </c>
    </row>
    <row r="152" spans="3:11" ht="30" customHeight="1">
      <c r="C152" s="131"/>
      <c r="D152" s="132"/>
      <c r="E152" s="132"/>
      <c r="F152" s="132"/>
      <c r="G152" s="133"/>
      <c r="H152" s="127"/>
      <c r="I152" s="134"/>
      <c r="J152" s="134"/>
      <c r="K152" s="39" t="str">
        <f t="shared" si="2"/>
        <v/>
      </c>
    </row>
    <row r="153" spans="3:11" ht="30" customHeight="1">
      <c r="C153" s="131"/>
      <c r="D153" s="132"/>
      <c r="E153" s="132"/>
      <c r="F153" s="132"/>
      <c r="G153" s="133"/>
      <c r="H153" s="127"/>
      <c r="I153" s="134"/>
      <c r="J153" s="134"/>
      <c r="K153" s="39" t="str">
        <f t="shared" si="2"/>
        <v/>
      </c>
    </row>
    <row r="154" spans="3:11" ht="30" customHeight="1">
      <c r="C154" s="131"/>
      <c r="D154" s="132"/>
      <c r="E154" s="132"/>
      <c r="F154" s="132"/>
      <c r="G154" s="133"/>
      <c r="H154" s="127"/>
      <c r="I154" s="134"/>
      <c r="J154" s="134"/>
      <c r="K154" s="39" t="str">
        <f t="shared" si="2"/>
        <v/>
      </c>
    </row>
    <row r="155" spans="3:11" ht="30" customHeight="1">
      <c r="C155" s="131"/>
      <c r="D155" s="132"/>
      <c r="E155" s="132"/>
      <c r="F155" s="132"/>
      <c r="G155" s="133"/>
      <c r="H155" s="127"/>
      <c r="I155" s="134"/>
      <c r="J155" s="134"/>
      <c r="K155" s="39" t="str">
        <f t="shared" si="2"/>
        <v/>
      </c>
    </row>
    <row r="156" spans="3:11" ht="30" customHeight="1">
      <c r="C156" s="131"/>
      <c r="D156" s="132"/>
      <c r="E156" s="132"/>
      <c r="F156" s="132"/>
      <c r="G156" s="133"/>
      <c r="H156" s="127"/>
      <c r="I156" s="134"/>
      <c r="J156" s="134"/>
      <c r="K156" s="39" t="str">
        <f t="shared" si="2"/>
        <v/>
      </c>
    </row>
    <row r="157" spans="3:11" ht="30" customHeight="1">
      <c r="C157" s="131"/>
      <c r="D157" s="132"/>
      <c r="E157" s="132"/>
      <c r="F157" s="132"/>
      <c r="G157" s="133"/>
      <c r="H157" s="127"/>
      <c r="I157" s="134"/>
      <c r="J157" s="134"/>
      <c r="K157" s="39" t="str">
        <f t="shared" si="2"/>
        <v/>
      </c>
    </row>
    <row r="158" spans="3:11" ht="30" customHeight="1">
      <c r="C158" s="131"/>
      <c r="D158" s="132"/>
      <c r="E158" s="132"/>
      <c r="F158" s="132"/>
      <c r="G158" s="133"/>
      <c r="H158" s="127"/>
      <c r="I158" s="134"/>
      <c r="J158" s="134"/>
      <c r="K158" s="39" t="str">
        <f t="shared" si="2"/>
        <v/>
      </c>
    </row>
    <row r="159" spans="3:11" ht="30" customHeight="1">
      <c r="C159" s="131"/>
      <c r="D159" s="132"/>
      <c r="E159" s="132"/>
      <c r="F159" s="132"/>
      <c r="G159" s="133"/>
      <c r="H159" s="127"/>
      <c r="I159" s="134"/>
      <c r="J159" s="134"/>
      <c r="K159" s="39" t="str">
        <f t="shared" si="2"/>
        <v/>
      </c>
    </row>
    <row r="160" spans="3:11" ht="30" customHeight="1">
      <c r="C160" s="131"/>
      <c r="D160" s="132"/>
      <c r="E160" s="132"/>
      <c r="F160" s="132"/>
      <c r="G160" s="133"/>
      <c r="H160" s="127"/>
      <c r="I160" s="134"/>
      <c r="J160" s="134"/>
      <c r="K160" s="39" t="str">
        <f t="shared" si="2"/>
        <v/>
      </c>
    </row>
    <row r="161" spans="3:11" ht="30" customHeight="1">
      <c r="C161" s="131"/>
      <c r="D161" s="132"/>
      <c r="E161" s="132"/>
      <c r="F161" s="132"/>
      <c r="G161" s="133"/>
      <c r="H161" s="127"/>
      <c r="I161" s="134"/>
      <c r="J161" s="134"/>
      <c r="K161" s="39" t="str">
        <f t="shared" si="2"/>
        <v/>
      </c>
    </row>
    <row r="162" spans="3:11" ht="30" customHeight="1">
      <c r="C162" s="131"/>
      <c r="D162" s="132"/>
      <c r="E162" s="132"/>
      <c r="F162" s="132"/>
      <c r="G162" s="133"/>
      <c r="H162" s="127"/>
      <c r="I162" s="134"/>
      <c r="J162" s="134"/>
      <c r="K162" s="39" t="str">
        <f t="shared" si="2"/>
        <v/>
      </c>
    </row>
    <row r="163" spans="3:11" ht="30" customHeight="1">
      <c r="C163" s="131"/>
      <c r="D163" s="132"/>
      <c r="E163" s="132"/>
      <c r="F163" s="132"/>
      <c r="G163" s="133"/>
      <c r="H163" s="127"/>
      <c r="I163" s="134"/>
      <c r="J163" s="134"/>
      <c r="K163" s="39" t="str">
        <f t="shared" si="2"/>
        <v/>
      </c>
    </row>
    <row r="164" spans="3:11" ht="30" customHeight="1">
      <c r="C164" s="131"/>
      <c r="D164" s="132"/>
      <c r="E164" s="132"/>
      <c r="F164" s="132"/>
      <c r="G164" s="133"/>
      <c r="H164" s="127"/>
      <c r="I164" s="134"/>
      <c r="J164" s="134"/>
      <c r="K164" s="39" t="str">
        <f t="shared" si="2"/>
        <v/>
      </c>
    </row>
    <row r="165" spans="3:11" ht="30" customHeight="1">
      <c r="C165" s="131"/>
      <c r="D165" s="132"/>
      <c r="E165" s="132"/>
      <c r="F165" s="132"/>
      <c r="G165" s="133"/>
      <c r="H165" s="127"/>
      <c r="I165" s="134"/>
      <c r="J165" s="134"/>
      <c r="K165" s="39" t="str">
        <f t="shared" si="2"/>
        <v/>
      </c>
    </row>
    <row r="166" spans="3:11" ht="30" customHeight="1">
      <c r="C166" s="131"/>
      <c r="D166" s="132"/>
      <c r="E166" s="132"/>
      <c r="F166" s="132"/>
      <c r="G166" s="133"/>
      <c r="H166" s="127"/>
      <c r="I166" s="134"/>
      <c r="J166" s="134"/>
      <c r="K166" s="39" t="str">
        <f t="shared" si="2"/>
        <v/>
      </c>
    </row>
    <row r="167" spans="3:11" ht="30" customHeight="1">
      <c r="C167" s="131"/>
      <c r="D167" s="132"/>
      <c r="E167" s="132"/>
      <c r="F167" s="132"/>
      <c r="G167" s="133"/>
      <c r="H167" s="127"/>
      <c r="I167" s="134"/>
      <c r="J167" s="134"/>
      <c r="K167" s="39" t="str">
        <f t="shared" si="2"/>
        <v/>
      </c>
    </row>
    <row r="168" spans="3:11" ht="30" customHeight="1">
      <c r="C168" s="131"/>
      <c r="D168" s="132"/>
      <c r="E168" s="132"/>
      <c r="F168" s="132"/>
      <c r="G168" s="133"/>
      <c r="H168" s="127"/>
      <c r="I168" s="134"/>
      <c r="J168" s="134"/>
      <c r="K168" s="39" t="str">
        <f t="shared" si="2"/>
        <v/>
      </c>
    </row>
    <row r="169" spans="3:11" ht="30" customHeight="1">
      <c r="C169" s="131"/>
      <c r="D169" s="132"/>
      <c r="E169" s="132"/>
      <c r="F169" s="132"/>
      <c r="G169" s="133"/>
      <c r="H169" s="127"/>
      <c r="I169" s="134"/>
      <c r="J169" s="134"/>
      <c r="K169" s="39" t="str">
        <f t="shared" si="2"/>
        <v/>
      </c>
    </row>
    <row r="170" spans="3:11" ht="30" customHeight="1">
      <c r="C170" s="131"/>
      <c r="D170" s="132"/>
      <c r="E170" s="132"/>
      <c r="F170" s="132"/>
      <c r="G170" s="133"/>
      <c r="H170" s="127"/>
      <c r="I170" s="134"/>
      <c r="J170" s="134"/>
      <c r="K170" s="39" t="str">
        <f t="shared" si="2"/>
        <v/>
      </c>
    </row>
    <row r="171" spans="3:11" ht="30" customHeight="1">
      <c r="C171" s="131"/>
      <c r="D171" s="132"/>
      <c r="E171" s="132"/>
      <c r="F171" s="132"/>
      <c r="G171" s="133"/>
      <c r="H171" s="127"/>
      <c r="I171" s="134"/>
      <c r="J171" s="134"/>
      <c r="K171" s="39" t="str">
        <f t="shared" si="2"/>
        <v/>
      </c>
    </row>
    <row r="172" spans="3:11" ht="30" customHeight="1">
      <c r="C172" s="131"/>
      <c r="D172" s="132"/>
      <c r="E172" s="132"/>
      <c r="F172" s="132"/>
      <c r="G172" s="133"/>
      <c r="H172" s="127"/>
      <c r="I172" s="134"/>
      <c r="J172" s="134"/>
      <c r="K172" s="39" t="str">
        <f t="shared" si="2"/>
        <v/>
      </c>
    </row>
    <row r="173" spans="3:11" ht="30" customHeight="1">
      <c r="C173" s="131"/>
      <c r="D173" s="132"/>
      <c r="E173" s="132"/>
      <c r="F173" s="132"/>
      <c r="G173" s="133"/>
      <c r="H173" s="127"/>
      <c r="I173" s="134"/>
      <c r="J173" s="134"/>
      <c r="K173" s="39" t="str">
        <f t="shared" si="2"/>
        <v/>
      </c>
    </row>
    <row r="174" spans="3:11" ht="30" customHeight="1">
      <c r="C174" s="131"/>
      <c r="D174" s="132"/>
      <c r="E174" s="132"/>
      <c r="F174" s="132"/>
      <c r="G174" s="133"/>
      <c r="H174" s="127"/>
      <c r="I174" s="134"/>
      <c r="J174" s="134"/>
      <c r="K174" s="39" t="str">
        <f t="shared" si="2"/>
        <v/>
      </c>
    </row>
    <row r="175" spans="3:11" ht="30" customHeight="1">
      <c r="C175" s="131"/>
      <c r="D175" s="132"/>
      <c r="E175" s="132"/>
      <c r="F175" s="132"/>
      <c r="G175" s="133"/>
      <c r="H175" s="127"/>
      <c r="I175" s="134"/>
      <c r="J175" s="134"/>
      <c r="K175" s="39" t="str">
        <f t="shared" si="2"/>
        <v/>
      </c>
    </row>
    <row r="176" spans="3:11" ht="30" customHeight="1">
      <c r="C176" s="131"/>
      <c r="D176" s="132"/>
      <c r="E176" s="132"/>
      <c r="F176" s="132"/>
      <c r="G176" s="133"/>
      <c r="H176" s="127"/>
      <c r="I176" s="134"/>
      <c r="J176" s="134"/>
      <c r="K176" s="39" t="str">
        <f t="shared" si="2"/>
        <v/>
      </c>
    </row>
    <row r="177" spans="3:11" ht="30" customHeight="1">
      <c r="C177" s="131"/>
      <c r="D177" s="132"/>
      <c r="E177" s="132"/>
      <c r="F177" s="132"/>
      <c r="G177" s="133"/>
      <c r="H177" s="127"/>
      <c r="I177" s="134"/>
      <c r="J177" s="134"/>
      <c r="K177" s="39" t="str">
        <f t="shared" si="2"/>
        <v/>
      </c>
    </row>
    <row r="178" spans="3:11" ht="30" customHeight="1">
      <c r="C178" s="131"/>
      <c r="D178" s="132"/>
      <c r="E178" s="132"/>
      <c r="F178" s="132"/>
      <c r="G178" s="133"/>
      <c r="H178" s="127"/>
      <c r="I178" s="134"/>
      <c r="J178" s="134"/>
      <c r="K178" s="39" t="str">
        <f t="shared" si="2"/>
        <v/>
      </c>
    </row>
    <row r="179" spans="3:11" ht="30" customHeight="1">
      <c r="C179" s="131"/>
      <c r="D179" s="132"/>
      <c r="E179" s="132"/>
      <c r="F179" s="132"/>
      <c r="G179" s="133"/>
      <c r="H179" s="127"/>
      <c r="I179" s="134"/>
      <c r="J179" s="134"/>
      <c r="K179" s="39" t="str">
        <f t="shared" si="2"/>
        <v/>
      </c>
    </row>
    <row r="180" spans="3:11" ht="30" customHeight="1">
      <c r="C180" s="131"/>
      <c r="D180" s="132"/>
      <c r="E180" s="132"/>
      <c r="F180" s="132"/>
      <c r="G180" s="133"/>
      <c r="H180" s="127"/>
      <c r="I180" s="134"/>
      <c r="J180" s="134"/>
      <c r="K180" s="39" t="str">
        <f t="shared" si="2"/>
        <v/>
      </c>
    </row>
    <row r="181" spans="3:11" ht="30" customHeight="1">
      <c r="C181" s="131"/>
      <c r="D181" s="132"/>
      <c r="E181" s="132"/>
      <c r="F181" s="132"/>
      <c r="G181" s="133"/>
      <c r="H181" s="127"/>
      <c r="I181" s="134"/>
      <c r="J181" s="134"/>
      <c r="K181" s="39" t="str">
        <f t="shared" si="2"/>
        <v/>
      </c>
    </row>
    <row r="182" spans="3:11" ht="30" customHeight="1">
      <c r="C182" s="131"/>
      <c r="D182" s="132"/>
      <c r="E182" s="132"/>
      <c r="F182" s="132"/>
      <c r="G182" s="133"/>
      <c r="H182" s="127"/>
      <c r="I182" s="134"/>
      <c r="J182" s="134"/>
      <c r="K182" s="39" t="str">
        <f t="shared" si="2"/>
        <v/>
      </c>
    </row>
    <row r="183" spans="3:11" ht="30" customHeight="1">
      <c r="C183" s="131"/>
      <c r="D183" s="132"/>
      <c r="E183" s="132"/>
      <c r="F183" s="132"/>
      <c r="G183" s="133"/>
      <c r="H183" s="127"/>
      <c r="I183" s="134"/>
      <c r="J183" s="134"/>
      <c r="K183" s="39" t="str">
        <f t="shared" si="2"/>
        <v/>
      </c>
    </row>
    <row r="184" spans="3:11" ht="30" customHeight="1">
      <c r="C184" s="131"/>
      <c r="D184" s="132"/>
      <c r="E184" s="132"/>
      <c r="F184" s="132"/>
      <c r="G184" s="133"/>
      <c r="H184" s="127"/>
      <c r="I184" s="134"/>
      <c r="J184" s="134"/>
      <c r="K184" s="39" t="str">
        <f t="shared" si="2"/>
        <v/>
      </c>
    </row>
    <row r="185" spans="3:11" ht="30" customHeight="1">
      <c r="C185" s="131"/>
      <c r="D185" s="132"/>
      <c r="E185" s="132"/>
      <c r="F185" s="132"/>
      <c r="G185" s="133"/>
      <c r="H185" s="127"/>
      <c r="I185" s="134"/>
      <c r="J185" s="134"/>
      <c r="K185" s="39" t="str">
        <f t="shared" si="2"/>
        <v/>
      </c>
    </row>
    <row r="186" spans="3:11" ht="30" customHeight="1">
      <c r="C186" s="131"/>
      <c r="D186" s="132"/>
      <c r="E186" s="132"/>
      <c r="F186" s="132"/>
      <c r="G186" s="133"/>
      <c r="H186" s="127"/>
      <c r="I186" s="134"/>
      <c r="J186" s="134"/>
      <c r="K186" s="39" t="str">
        <f t="shared" si="2"/>
        <v/>
      </c>
    </row>
    <row r="187" spans="3:11" ht="30" customHeight="1">
      <c r="C187" s="131"/>
      <c r="D187" s="132"/>
      <c r="E187" s="132"/>
      <c r="F187" s="132"/>
      <c r="G187" s="133"/>
      <c r="H187" s="127"/>
      <c r="I187" s="134"/>
      <c r="J187" s="134"/>
      <c r="K187" s="39" t="str">
        <f t="shared" si="2"/>
        <v/>
      </c>
    </row>
    <row r="188" spans="3:11" ht="30" customHeight="1">
      <c r="C188" s="131"/>
      <c r="D188" s="132"/>
      <c r="E188" s="132"/>
      <c r="F188" s="132"/>
      <c r="G188" s="133"/>
      <c r="H188" s="127"/>
      <c r="I188" s="134"/>
      <c r="J188" s="134"/>
      <c r="K188" s="39" t="str">
        <f t="shared" si="2"/>
        <v/>
      </c>
    </row>
    <row r="189" spans="3:11" ht="30" customHeight="1">
      <c r="C189" s="131"/>
      <c r="D189" s="132"/>
      <c r="E189" s="132"/>
      <c r="F189" s="132"/>
      <c r="G189" s="133"/>
      <c r="H189" s="127"/>
      <c r="I189" s="134"/>
      <c r="J189" s="134"/>
      <c r="K189" s="39" t="str">
        <f t="shared" si="2"/>
        <v/>
      </c>
    </row>
    <row r="190" spans="3:11" ht="30" customHeight="1">
      <c r="C190" s="131"/>
      <c r="D190" s="132"/>
      <c r="E190" s="132"/>
      <c r="F190" s="132"/>
      <c r="G190" s="133"/>
      <c r="H190" s="127"/>
      <c r="I190" s="134"/>
      <c r="J190" s="134"/>
      <c r="K190" s="39" t="str">
        <f t="shared" si="2"/>
        <v/>
      </c>
    </row>
    <row r="191" spans="3:11" ht="30" customHeight="1">
      <c r="C191" s="131"/>
      <c r="D191" s="132"/>
      <c r="E191" s="132"/>
      <c r="F191" s="132"/>
      <c r="G191" s="133"/>
      <c r="H191" s="127"/>
      <c r="I191" s="134"/>
      <c r="J191" s="134"/>
      <c r="K191" s="39" t="str">
        <f t="shared" si="2"/>
        <v/>
      </c>
    </row>
    <row r="192" spans="3:11" ht="30" customHeight="1">
      <c r="C192" s="131"/>
      <c r="D192" s="132"/>
      <c r="E192" s="132"/>
      <c r="F192" s="132"/>
      <c r="G192" s="133"/>
      <c r="H192" s="127"/>
      <c r="I192" s="134"/>
      <c r="J192" s="134"/>
      <c r="K192" s="39" t="str">
        <f t="shared" si="2"/>
        <v/>
      </c>
    </row>
    <row r="193" spans="3:11" ht="30" customHeight="1">
      <c r="C193" s="131"/>
      <c r="D193" s="132"/>
      <c r="E193" s="132"/>
      <c r="F193" s="132"/>
      <c r="G193" s="133"/>
      <c r="H193" s="127"/>
      <c r="I193" s="134"/>
      <c r="J193" s="134"/>
      <c r="K193" s="39" t="str">
        <f t="shared" si="2"/>
        <v/>
      </c>
    </row>
    <row r="194" spans="3:11" ht="30" customHeight="1">
      <c r="C194" s="131"/>
      <c r="D194" s="132"/>
      <c r="E194" s="132"/>
      <c r="F194" s="132"/>
      <c r="G194" s="133"/>
      <c r="H194" s="127"/>
      <c r="I194" s="134"/>
      <c r="J194" s="134"/>
      <c r="K194" s="39" t="str">
        <f t="shared" si="2"/>
        <v/>
      </c>
    </row>
    <row r="195" spans="3:11" ht="30" customHeight="1">
      <c r="C195" s="131"/>
      <c r="D195" s="132"/>
      <c r="E195" s="132"/>
      <c r="F195" s="132"/>
      <c r="G195" s="133"/>
      <c r="H195" s="127"/>
      <c r="I195" s="134"/>
      <c r="J195" s="134"/>
      <c r="K195" s="39" t="str">
        <f t="shared" si="2"/>
        <v/>
      </c>
    </row>
    <row r="196" spans="3:11" ht="30" customHeight="1">
      <c r="C196" s="131"/>
      <c r="D196" s="132"/>
      <c r="E196" s="132"/>
      <c r="F196" s="132"/>
      <c r="G196" s="133"/>
      <c r="H196" s="127"/>
      <c r="I196" s="134"/>
      <c r="J196" s="134"/>
      <c r="K196" s="39" t="str">
        <f t="shared" si="2"/>
        <v/>
      </c>
    </row>
    <row r="197" spans="3:11" ht="30" customHeight="1">
      <c r="C197" s="131"/>
      <c r="D197" s="132"/>
      <c r="E197" s="132"/>
      <c r="F197" s="132"/>
      <c r="G197" s="133"/>
      <c r="H197" s="127"/>
      <c r="I197" s="134"/>
      <c r="J197" s="134"/>
      <c r="K197" s="39" t="str">
        <f t="shared" si="2"/>
        <v/>
      </c>
    </row>
    <row r="198" spans="3:11" ht="30" customHeight="1">
      <c r="C198" s="131"/>
      <c r="D198" s="132"/>
      <c r="E198" s="132"/>
      <c r="F198" s="132"/>
      <c r="G198" s="133"/>
      <c r="H198" s="127"/>
      <c r="I198" s="134"/>
      <c r="J198" s="134"/>
      <c r="K198" s="39" t="str">
        <f t="shared" si="2"/>
        <v/>
      </c>
    </row>
    <row r="199" spans="3:11" ht="30" customHeight="1">
      <c r="C199" s="131"/>
      <c r="D199" s="132"/>
      <c r="E199" s="132"/>
      <c r="F199" s="132"/>
      <c r="G199" s="133"/>
      <c r="H199" s="127"/>
      <c r="I199" s="134"/>
      <c r="J199" s="134"/>
      <c r="K199" s="39" t="str">
        <f t="shared" ref="K199:K262" si="3">IF(G199="","",IF(H199="",MONTH(G199),MONTH(H199)))</f>
        <v/>
      </c>
    </row>
    <row r="200" spans="3:11" ht="30" customHeight="1">
      <c r="C200" s="131"/>
      <c r="D200" s="132"/>
      <c r="E200" s="132"/>
      <c r="F200" s="132"/>
      <c r="G200" s="133"/>
      <c r="H200" s="127"/>
      <c r="I200" s="134"/>
      <c r="J200" s="134"/>
      <c r="K200" s="39" t="str">
        <f t="shared" si="3"/>
        <v/>
      </c>
    </row>
    <row r="201" spans="3:11" ht="30" customHeight="1">
      <c r="C201" s="131"/>
      <c r="D201" s="132"/>
      <c r="E201" s="132"/>
      <c r="F201" s="132"/>
      <c r="G201" s="133"/>
      <c r="H201" s="127"/>
      <c r="I201" s="134"/>
      <c r="J201" s="134"/>
      <c r="K201" s="39" t="str">
        <f t="shared" si="3"/>
        <v/>
      </c>
    </row>
    <row r="202" spans="3:11" ht="30" customHeight="1">
      <c r="C202" s="131"/>
      <c r="D202" s="132"/>
      <c r="E202" s="132"/>
      <c r="F202" s="132"/>
      <c r="G202" s="133"/>
      <c r="H202" s="127"/>
      <c r="I202" s="134"/>
      <c r="J202" s="134"/>
      <c r="K202" s="39" t="str">
        <f t="shared" si="3"/>
        <v/>
      </c>
    </row>
    <row r="203" spans="3:11" ht="30" customHeight="1">
      <c r="C203" s="131"/>
      <c r="D203" s="132"/>
      <c r="E203" s="132"/>
      <c r="F203" s="132"/>
      <c r="G203" s="133"/>
      <c r="H203" s="127"/>
      <c r="I203" s="134"/>
      <c r="J203" s="134"/>
      <c r="K203" s="39" t="str">
        <f t="shared" si="3"/>
        <v/>
      </c>
    </row>
    <row r="204" spans="3:11" ht="30" customHeight="1">
      <c r="C204" s="131"/>
      <c r="D204" s="132"/>
      <c r="E204" s="132"/>
      <c r="F204" s="132"/>
      <c r="G204" s="133"/>
      <c r="H204" s="127"/>
      <c r="I204" s="134"/>
      <c r="J204" s="134"/>
      <c r="K204" s="39" t="str">
        <f t="shared" si="3"/>
        <v/>
      </c>
    </row>
    <row r="205" spans="3:11" ht="30" customHeight="1">
      <c r="C205" s="131"/>
      <c r="D205" s="132"/>
      <c r="E205" s="132"/>
      <c r="F205" s="132"/>
      <c r="G205" s="133"/>
      <c r="H205" s="127"/>
      <c r="I205" s="134"/>
      <c r="J205" s="134"/>
      <c r="K205" s="39" t="str">
        <f t="shared" si="3"/>
        <v/>
      </c>
    </row>
    <row r="206" spans="3:11" ht="30" customHeight="1">
      <c r="C206" s="131"/>
      <c r="D206" s="132"/>
      <c r="E206" s="132"/>
      <c r="F206" s="132"/>
      <c r="G206" s="133"/>
      <c r="H206" s="127"/>
      <c r="I206" s="134"/>
      <c r="J206" s="134"/>
      <c r="K206" s="39" t="str">
        <f t="shared" si="3"/>
        <v/>
      </c>
    </row>
    <row r="207" spans="3:11" ht="30" customHeight="1">
      <c r="C207" s="131"/>
      <c r="D207" s="132"/>
      <c r="E207" s="132"/>
      <c r="F207" s="132"/>
      <c r="G207" s="133"/>
      <c r="H207" s="127"/>
      <c r="I207" s="134"/>
      <c r="J207" s="134"/>
      <c r="K207" s="39" t="str">
        <f t="shared" si="3"/>
        <v/>
      </c>
    </row>
    <row r="208" spans="3:11" ht="30" customHeight="1">
      <c r="C208" s="131"/>
      <c r="D208" s="132"/>
      <c r="E208" s="132"/>
      <c r="F208" s="132"/>
      <c r="G208" s="133"/>
      <c r="H208" s="127"/>
      <c r="I208" s="134"/>
      <c r="J208" s="134"/>
      <c r="K208" s="39" t="str">
        <f t="shared" si="3"/>
        <v/>
      </c>
    </row>
    <row r="209" spans="3:11" ht="30" customHeight="1">
      <c r="C209" s="131"/>
      <c r="D209" s="132"/>
      <c r="E209" s="132"/>
      <c r="F209" s="132"/>
      <c r="G209" s="133"/>
      <c r="H209" s="127"/>
      <c r="I209" s="134"/>
      <c r="J209" s="134"/>
      <c r="K209" s="39" t="str">
        <f t="shared" si="3"/>
        <v/>
      </c>
    </row>
    <row r="210" spans="3:11" ht="30" customHeight="1">
      <c r="C210" s="131"/>
      <c r="D210" s="132"/>
      <c r="E210" s="132"/>
      <c r="F210" s="132"/>
      <c r="G210" s="133"/>
      <c r="H210" s="127"/>
      <c r="I210" s="134"/>
      <c r="J210" s="134"/>
      <c r="K210" s="39" t="str">
        <f t="shared" si="3"/>
        <v/>
      </c>
    </row>
    <row r="211" spans="3:11" ht="30" customHeight="1">
      <c r="C211" s="131"/>
      <c r="D211" s="132"/>
      <c r="E211" s="132"/>
      <c r="F211" s="132"/>
      <c r="G211" s="133"/>
      <c r="H211" s="127"/>
      <c r="I211" s="134"/>
      <c r="J211" s="134"/>
      <c r="K211" s="39" t="str">
        <f t="shared" si="3"/>
        <v/>
      </c>
    </row>
    <row r="212" spans="3:11" ht="30" customHeight="1">
      <c r="C212" s="131"/>
      <c r="D212" s="132"/>
      <c r="E212" s="132"/>
      <c r="F212" s="132"/>
      <c r="G212" s="133"/>
      <c r="H212" s="127"/>
      <c r="I212" s="134"/>
      <c r="J212" s="134"/>
      <c r="K212" s="39" t="str">
        <f t="shared" si="3"/>
        <v/>
      </c>
    </row>
    <row r="213" spans="3:11" ht="30" customHeight="1">
      <c r="C213" s="131"/>
      <c r="D213" s="132"/>
      <c r="E213" s="132"/>
      <c r="F213" s="132"/>
      <c r="G213" s="133"/>
      <c r="H213" s="127"/>
      <c r="I213" s="134"/>
      <c r="J213" s="134"/>
      <c r="K213" s="39" t="str">
        <f t="shared" si="3"/>
        <v/>
      </c>
    </row>
    <row r="214" spans="3:11" ht="30" customHeight="1">
      <c r="C214" s="131"/>
      <c r="D214" s="132"/>
      <c r="E214" s="132"/>
      <c r="F214" s="132"/>
      <c r="G214" s="133"/>
      <c r="H214" s="127"/>
      <c r="I214" s="134"/>
      <c r="J214" s="134"/>
      <c r="K214" s="39" t="str">
        <f t="shared" si="3"/>
        <v/>
      </c>
    </row>
    <row r="215" spans="3:11" ht="30" customHeight="1">
      <c r="C215" s="131"/>
      <c r="D215" s="132"/>
      <c r="E215" s="132"/>
      <c r="F215" s="132"/>
      <c r="G215" s="133"/>
      <c r="H215" s="127"/>
      <c r="I215" s="134"/>
      <c r="J215" s="134"/>
      <c r="K215" s="39" t="str">
        <f t="shared" si="3"/>
        <v/>
      </c>
    </row>
    <row r="216" spans="3:11" ht="30" customHeight="1">
      <c r="C216" s="131"/>
      <c r="D216" s="132"/>
      <c r="E216" s="132"/>
      <c r="F216" s="132"/>
      <c r="G216" s="133"/>
      <c r="H216" s="127"/>
      <c r="I216" s="134"/>
      <c r="J216" s="134"/>
      <c r="K216" s="39" t="str">
        <f t="shared" si="3"/>
        <v/>
      </c>
    </row>
    <row r="217" spans="3:11" ht="30" customHeight="1">
      <c r="C217" s="131"/>
      <c r="D217" s="132"/>
      <c r="E217" s="132"/>
      <c r="F217" s="132"/>
      <c r="G217" s="133"/>
      <c r="H217" s="127"/>
      <c r="I217" s="134"/>
      <c r="J217" s="134"/>
      <c r="K217" s="39" t="str">
        <f t="shared" si="3"/>
        <v/>
      </c>
    </row>
    <row r="218" spans="3:11" ht="30" customHeight="1">
      <c r="C218" s="131"/>
      <c r="D218" s="132"/>
      <c r="E218" s="132"/>
      <c r="F218" s="132"/>
      <c r="G218" s="133"/>
      <c r="H218" s="127"/>
      <c r="I218" s="134"/>
      <c r="J218" s="134"/>
      <c r="K218" s="39" t="str">
        <f t="shared" si="3"/>
        <v/>
      </c>
    </row>
    <row r="219" spans="3:11" ht="30" customHeight="1">
      <c r="C219" s="131"/>
      <c r="D219" s="132"/>
      <c r="E219" s="132"/>
      <c r="F219" s="132"/>
      <c r="G219" s="133"/>
      <c r="H219" s="127"/>
      <c r="I219" s="134"/>
      <c r="J219" s="134"/>
      <c r="K219" s="39" t="str">
        <f t="shared" si="3"/>
        <v/>
      </c>
    </row>
    <row r="220" spans="3:11" ht="30" customHeight="1">
      <c r="C220" s="131"/>
      <c r="D220" s="132"/>
      <c r="E220" s="132"/>
      <c r="F220" s="132"/>
      <c r="G220" s="133"/>
      <c r="H220" s="127"/>
      <c r="I220" s="134"/>
      <c r="J220" s="134"/>
      <c r="K220" s="39" t="str">
        <f t="shared" si="3"/>
        <v/>
      </c>
    </row>
    <row r="221" spans="3:11" ht="30" customHeight="1">
      <c r="C221" s="131"/>
      <c r="D221" s="132"/>
      <c r="E221" s="132"/>
      <c r="F221" s="132"/>
      <c r="G221" s="133"/>
      <c r="H221" s="127"/>
      <c r="I221" s="134"/>
      <c r="J221" s="134"/>
      <c r="K221" s="39" t="str">
        <f t="shared" si="3"/>
        <v/>
      </c>
    </row>
    <row r="222" spans="3:11" ht="30" customHeight="1">
      <c r="C222" s="131"/>
      <c r="D222" s="132"/>
      <c r="E222" s="132"/>
      <c r="F222" s="132"/>
      <c r="G222" s="133"/>
      <c r="H222" s="127"/>
      <c r="I222" s="134"/>
      <c r="J222" s="134"/>
      <c r="K222" s="39" t="str">
        <f t="shared" si="3"/>
        <v/>
      </c>
    </row>
    <row r="223" spans="3:11" ht="30" customHeight="1">
      <c r="C223" s="131"/>
      <c r="D223" s="132"/>
      <c r="E223" s="132"/>
      <c r="F223" s="132"/>
      <c r="G223" s="133"/>
      <c r="H223" s="127"/>
      <c r="I223" s="134"/>
      <c r="J223" s="134"/>
      <c r="K223" s="39" t="str">
        <f t="shared" si="3"/>
        <v/>
      </c>
    </row>
    <row r="224" spans="3:11" ht="30" customHeight="1">
      <c r="C224" s="131"/>
      <c r="D224" s="132"/>
      <c r="E224" s="132"/>
      <c r="F224" s="132"/>
      <c r="G224" s="133"/>
      <c r="H224" s="127"/>
      <c r="I224" s="134"/>
      <c r="J224" s="134"/>
      <c r="K224" s="39" t="str">
        <f t="shared" si="3"/>
        <v/>
      </c>
    </row>
    <row r="225" spans="3:11" ht="30" customHeight="1">
      <c r="C225" s="131"/>
      <c r="D225" s="132"/>
      <c r="E225" s="132"/>
      <c r="F225" s="132"/>
      <c r="G225" s="133"/>
      <c r="H225" s="127"/>
      <c r="I225" s="134"/>
      <c r="J225" s="134"/>
      <c r="K225" s="39" t="str">
        <f t="shared" si="3"/>
        <v/>
      </c>
    </row>
    <row r="226" spans="3:11" ht="30" customHeight="1">
      <c r="C226" s="131"/>
      <c r="D226" s="132"/>
      <c r="E226" s="132"/>
      <c r="F226" s="132"/>
      <c r="G226" s="133"/>
      <c r="H226" s="127"/>
      <c r="I226" s="134"/>
      <c r="J226" s="134"/>
      <c r="K226" s="39" t="str">
        <f t="shared" si="3"/>
        <v/>
      </c>
    </row>
    <row r="227" spans="3:11" ht="30" customHeight="1">
      <c r="C227" s="131"/>
      <c r="D227" s="132"/>
      <c r="E227" s="132"/>
      <c r="F227" s="132"/>
      <c r="G227" s="133"/>
      <c r="H227" s="127"/>
      <c r="I227" s="134"/>
      <c r="J227" s="134"/>
      <c r="K227" s="39" t="str">
        <f t="shared" si="3"/>
        <v/>
      </c>
    </row>
    <row r="228" spans="3:11" ht="30" customHeight="1">
      <c r="C228" s="131"/>
      <c r="D228" s="132"/>
      <c r="E228" s="132"/>
      <c r="F228" s="132"/>
      <c r="G228" s="133"/>
      <c r="H228" s="127"/>
      <c r="I228" s="134"/>
      <c r="J228" s="134"/>
      <c r="K228" s="39" t="str">
        <f t="shared" si="3"/>
        <v/>
      </c>
    </row>
    <row r="229" spans="3:11" ht="30" customHeight="1">
      <c r="C229" s="131"/>
      <c r="D229" s="132"/>
      <c r="E229" s="132"/>
      <c r="F229" s="132"/>
      <c r="G229" s="133"/>
      <c r="H229" s="127"/>
      <c r="I229" s="134"/>
      <c r="J229" s="134"/>
      <c r="K229" s="39" t="str">
        <f t="shared" si="3"/>
        <v/>
      </c>
    </row>
    <row r="230" spans="3:11" ht="30" customHeight="1">
      <c r="C230" s="131"/>
      <c r="D230" s="132"/>
      <c r="E230" s="132"/>
      <c r="F230" s="132"/>
      <c r="G230" s="133"/>
      <c r="H230" s="127"/>
      <c r="I230" s="134"/>
      <c r="J230" s="134"/>
      <c r="K230" s="39" t="str">
        <f t="shared" si="3"/>
        <v/>
      </c>
    </row>
    <row r="231" spans="3:11" ht="30" customHeight="1">
      <c r="C231" s="131"/>
      <c r="D231" s="132"/>
      <c r="E231" s="132"/>
      <c r="F231" s="132"/>
      <c r="G231" s="133"/>
      <c r="H231" s="127"/>
      <c r="I231" s="134"/>
      <c r="J231" s="134"/>
      <c r="K231" s="39" t="str">
        <f t="shared" si="3"/>
        <v/>
      </c>
    </row>
    <row r="232" spans="3:11" ht="30" customHeight="1">
      <c r="C232" s="131"/>
      <c r="D232" s="132"/>
      <c r="E232" s="132"/>
      <c r="F232" s="132"/>
      <c r="G232" s="133"/>
      <c r="H232" s="127"/>
      <c r="I232" s="134"/>
      <c r="J232" s="134"/>
      <c r="K232" s="39" t="str">
        <f t="shared" si="3"/>
        <v/>
      </c>
    </row>
    <row r="233" spans="3:11" ht="30" customHeight="1">
      <c r="C233" s="131"/>
      <c r="D233" s="132"/>
      <c r="E233" s="132"/>
      <c r="F233" s="132"/>
      <c r="G233" s="133"/>
      <c r="H233" s="127"/>
      <c r="I233" s="134"/>
      <c r="J233" s="134"/>
      <c r="K233" s="39" t="str">
        <f t="shared" si="3"/>
        <v/>
      </c>
    </row>
    <row r="234" spans="3:11" ht="30" customHeight="1">
      <c r="C234" s="131"/>
      <c r="D234" s="132"/>
      <c r="E234" s="132"/>
      <c r="F234" s="132"/>
      <c r="G234" s="133"/>
      <c r="H234" s="127"/>
      <c r="I234" s="134"/>
      <c r="J234" s="134"/>
      <c r="K234" s="39" t="str">
        <f t="shared" si="3"/>
        <v/>
      </c>
    </row>
    <row r="235" spans="3:11" ht="30" customHeight="1">
      <c r="C235" s="131"/>
      <c r="D235" s="132"/>
      <c r="E235" s="132"/>
      <c r="F235" s="132"/>
      <c r="G235" s="133"/>
      <c r="H235" s="127"/>
      <c r="I235" s="134"/>
      <c r="J235" s="134"/>
      <c r="K235" s="39" t="str">
        <f t="shared" si="3"/>
        <v/>
      </c>
    </row>
    <row r="236" spans="3:11" ht="30" customHeight="1">
      <c r="C236" s="131"/>
      <c r="D236" s="132"/>
      <c r="E236" s="132"/>
      <c r="F236" s="132"/>
      <c r="G236" s="133"/>
      <c r="H236" s="127"/>
      <c r="I236" s="134"/>
      <c r="J236" s="134"/>
      <c r="K236" s="39" t="str">
        <f t="shared" si="3"/>
        <v/>
      </c>
    </row>
    <row r="237" spans="3:11" ht="30" customHeight="1">
      <c r="C237" s="131"/>
      <c r="D237" s="132"/>
      <c r="E237" s="132"/>
      <c r="F237" s="132"/>
      <c r="G237" s="133"/>
      <c r="H237" s="127"/>
      <c r="I237" s="134"/>
      <c r="J237" s="134"/>
      <c r="K237" s="39" t="str">
        <f t="shared" si="3"/>
        <v/>
      </c>
    </row>
    <row r="238" spans="3:11" ht="30" customHeight="1">
      <c r="C238" s="131"/>
      <c r="D238" s="132"/>
      <c r="E238" s="132"/>
      <c r="F238" s="132"/>
      <c r="G238" s="133"/>
      <c r="H238" s="127"/>
      <c r="I238" s="134"/>
      <c r="J238" s="134"/>
      <c r="K238" s="39" t="str">
        <f t="shared" si="3"/>
        <v/>
      </c>
    </row>
    <row r="239" spans="3:11" ht="30" customHeight="1">
      <c r="C239" s="131"/>
      <c r="D239" s="132"/>
      <c r="E239" s="132"/>
      <c r="F239" s="132"/>
      <c r="G239" s="133"/>
      <c r="H239" s="127"/>
      <c r="I239" s="134"/>
      <c r="J239" s="134"/>
      <c r="K239" s="39" t="str">
        <f t="shared" si="3"/>
        <v/>
      </c>
    </row>
    <row r="240" spans="3:11" ht="30" customHeight="1">
      <c r="C240" s="131"/>
      <c r="D240" s="132"/>
      <c r="E240" s="132"/>
      <c r="F240" s="132"/>
      <c r="G240" s="133"/>
      <c r="H240" s="127"/>
      <c r="I240" s="134"/>
      <c r="J240" s="134"/>
      <c r="K240" s="39" t="str">
        <f t="shared" si="3"/>
        <v/>
      </c>
    </row>
    <row r="241" spans="3:11" ht="30" customHeight="1">
      <c r="C241" s="131"/>
      <c r="D241" s="132"/>
      <c r="E241" s="132"/>
      <c r="F241" s="132"/>
      <c r="G241" s="133"/>
      <c r="H241" s="127"/>
      <c r="I241" s="134"/>
      <c r="J241" s="134"/>
      <c r="K241" s="39" t="str">
        <f t="shared" si="3"/>
        <v/>
      </c>
    </row>
    <row r="242" spans="3:11" ht="30" customHeight="1">
      <c r="C242" s="131"/>
      <c r="D242" s="132"/>
      <c r="E242" s="132"/>
      <c r="F242" s="132"/>
      <c r="G242" s="133"/>
      <c r="H242" s="127"/>
      <c r="I242" s="134"/>
      <c r="J242" s="134"/>
      <c r="K242" s="39" t="str">
        <f t="shared" si="3"/>
        <v/>
      </c>
    </row>
    <row r="243" spans="3:11" ht="30" customHeight="1">
      <c r="C243" s="131"/>
      <c r="D243" s="132"/>
      <c r="E243" s="132"/>
      <c r="F243" s="132"/>
      <c r="G243" s="133"/>
      <c r="H243" s="127"/>
      <c r="I243" s="134"/>
      <c r="J243" s="134"/>
      <c r="K243" s="39" t="str">
        <f t="shared" si="3"/>
        <v/>
      </c>
    </row>
    <row r="244" spans="3:11" ht="30" customHeight="1">
      <c r="C244" s="131"/>
      <c r="D244" s="132"/>
      <c r="E244" s="132"/>
      <c r="F244" s="132"/>
      <c r="G244" s="133"/>
      <c r="H244" s="127"/>
      <c r="I244" s="134"/>
      <c r="J244" s="134"/>
      <c r="K244" s="39" t="str">
        <f t="shared" si="3"/>
        <v/>
      </c>
    </row>
    <row r="245" spans="3:11" ht="30" customHeight="1">
      <c r="C245" s="131"/>
      <c r="D245" s="132"/>
      <c r="E245" s="132"/>
      <c r="F245" s="132"/>
      <c r="G245" s="133"/>
      <c r="H245" s="127"/>
      <c r="I245" s="134"/>
      <c r="J245" s="134"/>
      <c r="K245" s="39" t="str">
        <f t="shared" si="3"/>
        <v/>
      </c>
    </row>
    <row r="246" spans="3:11" ht="30" customHeight="1">
      <c r="C246" s="131"/>
      <c r="D246" s="132"/>
      <c r="E246" s="132"/>
      <c r="F246" s="132"/>
      <c r="G246" s="133"/>
      <c r="H246" s="127"/>
      <c r="I246" s="134"/>
      <c r="J246" s="134"/>
      <c r="K246" s="39" t="str">
        <f t="shared" si="3"/>
        <v/>
      </c>
    </row>
    <row r="247" spans="3:11" ht="30" customHeight="1">
      <c r="C247" s="131"/>
      <c r="D247" s="132"/>
      <c r="E247" s="132"/>
      <c r="F247" s="132"/>
      <c r="G247" s="133"/>
      <c r="H247" s="127"/>
      <c r="I247" s="134"/>
      <c r="J247" s="134"/>
      <c r="K247" s="39" t="str">
        <f t="shared" si="3"/>
        <v/>
      </c>
    </row>
    <row r="248" spans="3:11" ht="30" customHeight="1">
      <c r="C248" s="131"/>
      <c r="D248" s="132"/>
      <c r="E248" s="132"/>
      <c r="F248" s="132"/>
      <c r="G248" s="133"/>
      <c r="H248" s="127"/>
      <c r="I248" s="134"/>
      <c r="J248" s="134"/>
      <c r="K248" s="39" t="str">
        <f t="shared" si="3"/>
        <v/>
      </c>
    </row>
    <row r="249" spans="3:11" ht="30" customHeight="1">
      <c r="C249" s="131"/>
      <c r="D249" s="132"/>
      <c r="E249" s="132"/>
      <c r="F249" s="132"/>
      <c r="G249" s="133"/>
      <c r="H249" s="127"/>
      <c r="I249" s="134"/>
      <c r="J249" s="134"/>
      <c r="K249" s="39" t="str">
        <f t="shared" si="3"/>
        <v/>
      </c>
    </row>
    <row r="250" spans="3:11" ht="30" customHeight="1">
      <c r="C250" s="131"/>
      <c r="D250" s="132"/>
      <c r="E250" s="132"/>
      <c r="F250" s="132"/>
      <c r="G250" s="133"/>
      <c r="H250" s="127"/>
      <c r="I250" s="134"/>
      <c r="J250" s="134"/>
      <c r="K250" s="39" t="str">
        <f t="shared" si="3"/>
        <v/>
      </c>
    </row>
    <row r="251" spans="3:11" ht="30" customHeight="1">
      <c r="C251" s="131"/>
      <c r="D251" s="132"/>
      <c r="E251" s="132"/>
      <c r="F251" s="132"/>
      <c r="G251" s="133"/>
      <c r="H251" s="127"/>
      <c r="I251" s="134"/>
      <c r="J251" s="134"/>
      <c r="K251" s="39" t="str">
        <f t="shared" si="3"/>
        <v/>
      </c>
    </row>
    <row r="252" spans="3:11" ht="30" customHeight="1">
      <c r="C252" s="131"/>
      <c r="D252" s="132"/>
      <c r="E252" s="132"/>
      <c r="F252" s="132"/>
      <c r="G252" s="133"/>
      <c r="H252" s="127"/>
      <c r="I252" s="134"/>
      <c r="J252" s="134"/>
      <c r="K252" s="39" t="str">
        <f t="shared" si="3"/>
        <v/>
      </c>
    </row>
    <row r="253" spans="3:11" ht="30" customHeight="1">
      <c r="C253" s="131"/>
      <c r="D253" s="132"/>
      <c r="E253" s="132"/>
      <c r="F253" s="132"/>
      <c r="G253" s="133"/>
      <c r="H253" s="127"/>
      <c r="I253" s="134"/>
      <c r="J253" s="134"/>
      <c r="K253" s="39" t="str">
        <f t="shared" si="3"/>
        <v/>
      </c>
    </row>
    <row r="254" spans="3:11" ht="30" customHeight="1">
      <c r="C254" s="131"/>
      <c r="D254" s="132"/>
      <c r="E254" s="132"/>
      <c r="F254" s="132"/>
      <c r="G254" s="133"/>
      <c r="H254" s="127"/>
      <c r="I254" s="134"/>
      <c r="J254" s="134"/>
      <c r="K254" s="39" t="str">
        <f t="shared" si="3"/>
        <v/>
      </c>
    </row>
    <row r="255" spans="3:11" ht="30" customHeight="1">
      <c r="C255" s="131"/>
      <c r="D255" s="132"/>
      <c r="E255" s="132"/>
      <c r="F255" s="132"/>
      <c r="G255" s="133"/>
      <c r="H255" s="127"/>
      <c r="I255" s="134"/>
      <c r="J255" s="134"/>
      <c r="K255" s="39" t="str">
        <f t="shared" si="3"/>
        <v/>
      </c>
    </row>
    <row r="256" spans="3:11" ht="30" customHeight="1">
      <c r="C256" s="131"/>
      <c r="D256" s="132"/>
      <c r="E256" s="132"/>
      <c r="F256" s="132"/>
      <c r="G256" s="133"/>
      <c r="H256" s="127"/>
      <c r="I256" s="134"/>
      <c r="J256" s="134"/>
      <c r="K256" s="39" t="str">
        <f t="shared" si="3"/>
        <v/>
      </c>
    </row>
    <row r="257" spans="3:11" ht="30" customHeight="1">
      <c r="C257" s="131"/>
      <c r="D257" s="132"/>
      <c r="E257" s="132"/>
      <c r="F257" s="132"/>
      <c r="G257" s="133"/>
      <c r="H257" s="127"/>
      <c r="I257" s="134"/>
      <c r="J257" s="134"/>
      <c r="K257" s="39" t="str">
        <f t="shared" si="3"/>
        <v/>
      </c>
    </row>
    <row r="258" spans="3:11" ht="30" customHeight="1">
      <c r="C258" s="131"/>
      <c r="D258" s="132"/>
      <c r="E258" s="132"/>
      <c r="F258" s="132"/>
      <c r="G258" s="133"/>
      <c r="H258" s="127"/>
      <c r="I258" s="134"/>
      <c r="J258" s="134"/>
      <c r="K258" s="39" t="str">
        <f t="shared" si="3"/>
        <v/>
      </c>
    </row>
    <row r="259" spans="3:11" ht="30" customHeight="1">
      <c r="C259" s="131"/>
      <c r="D259" s="132"/>
      <c r="E259" s="132"/>
      <c r="F259" s="132"/>
      <c r="G259" s="133"/>
      <c r="H259" s="127"/>
      <c r="I259" s="134"/>
      <c r="J259" s="134"/>
      <c r="K259" s="39" t="str">
        <f t="shared" si="3"/>
        <v/>
      </c>
    </row>
    <row r="260" spans="3:11" ht="30" customHeight="1">
      <c r="C260" s="131"/>
      <c r="D260" s="132"/>
      <c r="E260" s="132"/>
      <c r="F260" s="132"/>
      <c r="G260" s="133"/>
      <c r="H260" s="127"/>
      <c r="I260" s="134"/>
      <c r="J260" s="134"/>
      <c r="K260" s="39" t="str">
        <f t="shared" si="3"/>
        <v/>
      </c>
    </row>
    <row r="261" spans="3:11" ht="30" customHeight="1">
      <c r="C261" s="131"/>
      <c r="D261" s="132"/>
      <c r="E261" s="132"/>
      <c r="F261" s="132"/>
      <c r="G261" s="133"/>
      <c r="H261" s="127"/>
      <c r="I261" s="134"/>
      <c r="J261" s="134"/>
      <c r="K261" s="39" t="str">
        <f t="shared" si="3"/>
        <v/>
      </c>
    </row>
    <row r="262" spans="3:11" ht="30" customHeight="1">
      <c r="C262" s="131"/>
      <c r="D262" s="132"/>
      <c r="E262" s="132"/>
      <c r="F262" s="132"/>
      <c r="G262" s="133"/>
      <c r="H262" s="127"/>
      <c r="I262" s="134"/>
      <c r="J262" s="134"/>
      <c r="K262" s="39" t="str">
        <f t="shared" si="3"/>
        <v/>
      </c>
    </row>
    <row r="263" spans="3:11" ht="30" customHeight="1">
      <c r="C263" s="131"/>
      <c r="D263" s="132"/>
      <c r="E263" s="132"/>
      <c r="F263" s="132"/>
      <c r="G263" s="133"/>
      <c r="H263" s="127"/>
      <c r="I263" s="134"/>
      <c r="J263" s="134"/>
      <c r="K263" s="39" t="str">
        <f t="shared" ref="K263:K326" si="4">IF(G263="","",IF(H263="",MONTH(G263),MONTH(H263)))</f>
        <v/>
      </c>
    </row>
    <row r="264" spans="3:11" ht="30" customHeight="1">
      <c r="C264" s="131"/>
      <c r="D264" s="132"/>
      <c r="E264" s="132"/>
      <c r="F264" s="132"/>
      <c r="G264" s="133"/>
      <c r="H264" s="127"/>
      <c r="I264" s="134"/>
      <c r="J264" s="134"/>
      <c r="K264" s="39" t="str">
        <f t="shared" si="4"/>
        <v/>
      </c>
    </row>
    <row r="265" spans="3:11" ht="30" customHeight="1">
      <c r="C265" s="131"/>
      <c r="D265" s="132"/>
      <c r="E265" s="132"/>
      <c r="F265" s="132"/>
      <c r="G265" s="133"/>
      <c r="H265" s="127"/>
      <c r="I265" s="134"/>
      <c r="J265" s="134"/>
      <c r="K265" s="39" t="str">
        <f t="shared" si="4"/>
        <v/>
      </c>
    </row>
    <row r="266" spans="3:11" ht="30" customHeight="1">
      <c r="C266" s="131"/>
      <c r="D266" s="132"/>
      <c r="E266" s="132"/>
      <c r="F266" s="132"/>
      <c r="G266" s="133"/>
      <c r="H266" s="127"/>
      <c r="I266" s="134"/>
      <c r="J266" s="134"/>
      <c r="K266" s="39" t="str">
        <f t="shared" si="4"/>
        <v/>
      </c>
    </row>
    <row r="267" spans="3:11" ht="30" customHeight="1">
      <c r="C267" s="131"/>
      <c r="D267" s="132"/>
      <c r="E267" s="132"/>
      <c r="F267" s="132"/>
      <c r="G267" s="133"/>
      <c r="H267" s="127"/>
      <c r="I267" s="134"/>
      <c r="J267" s="134"/>
      <c r="K267" s="39" t="str">
        <f t="shared" si="4"/>
        <v/>
      </c>
    </row>
    <row r="268" spans="3:11" ht="30" customHeight="1">
      <c r="C268" s="131"/>
      <c r="D268" s="132"/>
      <c r="E268" s="132"/>
      <c r="F268" s="132"/>
      <c r="G268" s="133"/>
      <c r="H268" s="127"/>
      <c r="I268" s="134"/>
      <c r="J268" s="134"/>
      <c r="K268" s="39" t="str">
        <f t="shared" si="4"/>
        <v/>
      </c>
    </row>
    <row r="269" spans="3:11" ht="30" customHeight="1">
      <c r="C269" s="131"/>
      <c r="D269" s="132"/>
      <c r="E269" s="132"/>
      <c r="F269" s="132"/>
      <c r="G269" s="133"/>
      <c r="H269" s="127"/>
      <c r="I269" s="134"/>
      <c r="J269" s="134"/>
      <c r="K269" s="39" t="str">
        <f t="shared" si="4"/>
        <v/>
      </c>
    </row>
    <row r="270" spans="3:11" ht="30" customHeight="1">
      <c r="C270" s="131"/>
      <c r="D270" s="132"/>
      <c r="E270" s="132"/>
      <c r="F270" s="132"/>
      <c r="G270" s="133"/>
      <c r="H270" s="127"/>
      <c r="I270" s="134"/>
      <c r="J270" s="134"/>
      <c r="K270" s="39" t="str">
        <f t="shared" si="4"/>
        <v/>
      </c>
    </row>
    <row r="271" spans="3:11" ht="30" customHeight="1">
      <c r="C271" s="131"/>
      <c r="D271" s="132"/>
      <c r="E271" s="132"/>
      <c r="F271" s="132"/>
      <c r="G271" s="133"/>
      <c r="H271" s="127"/>
      <c r="I271" s="134"/>
      <c r="J271" s="134"/>
      <c r="K271" s="39" t="str">
        <f t="shared" si="4"/>
        <v/>
      </c>
    </row>
    <row r="272" spans="3:11" ht="30" customHeight="1">
      <c r="C272" s="131"/>
      <c r="D272" s="132"/>
      <c r="E272" s="132"/>
      <c r="F272" s="132"/>
      <c r="G272" s="133"/>
      <c r="H272" s="127"/>
      <c r="I272" s="134"/>
      <c r="J272" s="134"/>
      <c r="K272" s="39" t="str">
        <f t="shared" si="4"/>
        <v/>
      </c>
    </row>
    <row r="273" spans="3:11" ht="30" customHeight="1">
      <c r="C273" s="131"/>
      <c r="D273" s="132"/>
      <c r="E273" s="132"/>
      <c r="F273" s="132"/>
      <c r="G273" s="133"/>
      <c r="H273" s="127"/>
      <c r="I273" s="134"/>
      <c r="J273" s="134"/>
      <c r="K273" s="39" t="str">
        <f t="shared" si="4"/>
        <v/>
      </c>
    </row>
    <row r="274" spans="3:11" ht="30" customHeight="1">
      <c r="C274" s="131"/>
      <c r="D274" s="132"/>
      <c r="E274" s="132"/>
      <c r="F274" s="132"/>
      <c r="G274" s="133"/>
      <c r="H274" s="127"/>
      <c r="I274" s="134"/>
      <c r="J274" s="134"/>
      <c r="K274" s="39" t="str">
        <f t="shared" si="4"/>
        <v/>
      </c>
    </row>
    <row r="275" spans="3:11" ht="30" customHeight="1">
      <c r="C275" s="131"/>
      <c r="D275" s="132"/>
      <c r="E275" s="132"/>
      <c r="F275" s="132"/>
      <c r="G275" s="133"/>
      <c r="H275" s="127"/>
      <c r="I275" s="134"/>
      <c r="J275" s="134"/>
      <c r="K275" s="39" t="str">
        <f t="shared" si="4"/>
        <v/>
      </c>
    </row>
    <row r="276" spans="3:11" ht="30" customHeight="1">
      <c r="C276" s="131"/>
      <c r="D276" s="132"/>
      <c r="E276" s="132"/>
      <c r="F276" s="132"/>
      <c r="G276" s="133"/>
      <c r="H276" s="127"/>
      <c r="I276" s="134"/>
      <c r="J276" s="134"/>
      <c r="K276" s="39" t="str">
        <f t="shared" si="4"/>
        <v/>
      </c>
    </row>
    <row r="277" spans="3:11" ht="30" customHeight="1">
      <c r="C277" s="131"/>
      <c r="D277" s="132"/>
      <c r="E277" s="132"/>
      <c r="F277" s="132"/>
      <c r="G277" s="133"/>
      <c r="H277" s="127"/>
      <c r="I277" s="134"/>
      <c r="J277" s="134"/>
      <c r="K277" s="39" t="str">
        <f t="shared" si="4"/>
        <v/>
      </c>
    </row>
    <row r="278" spans="3:11" ht="30" customHeight="1">
      <c r="C278" s="131"/>
      <c r="D278" s="132"/>
      <c r="E278" s="132"/>
      <c r="F278" s="132"/>
      <c r="G278" s="133"/>
      <c r="H278" s="127"/>
      <c r="I278" s="134"/>
      <c r="J278" s="134"/>
      <c r="K278" s="39" t="str">
        <f t="shared" si="4"/>
        <v/>
      </c>
    </row>
    <row r="279" spans="3:11" ht="30" customHeight="1">
      <c r="C279" s="131"/>
      <c r="D279" s="132"/>
      <c r="E279" s="132"/>
      <c r="F279" s="132"/>
      <c r="G279" s="133"/>
      <c r="H279" s="127"/>
      <c r="I279" s="134"/>
      <c r="J279" s="134"/>
      <c r="K279" s="39" t="str">
        <f t="shared" si="4"/>
        <v/>
      </c>
    </row>
    <row r="280" spans="3:11" ht="30" customHeight="1">
      <c r="C280" s="131"/>
      <c r="D280" s="132"/>
      <c r="E280" s="132"/>
      <c r="F280" s="132"/>
      <c r="G280" s="133"/>
      <c r="H280" s="127"/>
      <c r="I280" s="134"/>
      <c r="J280" s="134"/>
      <c r="K280" s="39" t="str">
        <f t="shared" si="4"/>
        <v/>
      </c>
    </row>
    <row r="281" spans="3:11" ht="30" customHeight="1">
      <c r="C281" s="131"/>
      <c r="D281" s="132"/>
      <c r="E281" s="132"/>
      <c r="F281" s="132"/>
      <c r="G281" s="133"/>
      <c r="H281" s="127"/>
      <c r="I281" s="134"/>
      <c r="J281" s="134"/>
      <c r="K281" s="39" t="str">
        <f t="shared" si="4"/>
        <v/>
      </c>
    </row>
    <row r="282" spans="3:11" ht="30" customHeight="1">
      <c r="C282" s="131"/>
      <c r="D282" s="132"/>
      <c r="E282" s="132"/>
      <c r="F282" s="132"/>
      <c r="G282" s="133"/>
      <c r="H282" s="127"/>
      <c r="I282" s="134"/>
      <c r="J282" s="134"/>
      <c r="K282" s="39" t="str">
        <f t="shared" si="4"/>
        <v/>
      </c>
    </row>
    <row r="283" spans="3:11" ht="30" customHeight="1">
      <c r="C283" s="131"/>
      <c r="D283" s="132"/>
      <c r="E283" s="132"/>
      <c r="F283" s="132"/>
      <c r="G283" s="133"/>
      <c r="H283" s="127"/>
      <c r="I283" s="134"/>
      <c r="J283" s="134"/>
      <c r="K283" s="39" t="str">
        <f t="shared" si="4"/>
        <v/>
      </c>
    </row>
    <row r="284" spans="3:11" ht="30" customHeight="1">
      <c r="C284" s="131"/>
      <c r="D284" s="132"/>
      <c r="E284" s="132"/>
      <c r="F284" s="132"/>
      <c r="G284" s="133"/>
      <c r="H284" s="127"/>
      <c r="I284" s="134"/>
      <c r="J284" s="134"/>
      <c r="K284" s="39" t="str">
        <f t="shared" si="4"/>
        <v/>
      </c>
    </row>
    <row r="285" spans="3:11" ht="30" customHeight="1">
      <c r="C285" s="131"/>
      <c r="D285" s="132"/>
      <c r="E285" s="132"/>
      <c r="F285" s="132"/>
      <c r="G285" s="133"/>
      <c r="H285" s="127"/>
      <c r="I285" s="134"/>
      <c r="J285" s="134"/>
      <c r="K285" s="39" t="str">
        <f t="shared" si="4"/>
        <v/>
      </c>
    </row>
    <row r="286" spans="3:11" ht="30" customHeight="1">
      <c r="C286" s="131"/>
      <c r="D286" s="132"/>
      <c r="E286" s="132"/>
      <c r="F286" s="132"/>
      <c r="G286" s="133"/>
      <c r="H286" s="127"/>
      <c r="I286" s="134"/>
      <c r="J286" s="134"/>
      <c r="K286" s="39" t="str">
        <f t="shared" si="4"/>
        <v/>
      </c>
    </row>
    <row r="287" spans="3:11" ht="30" customHeight="1">
      <c r="C287" s="131"/>
      <c r="D287" s="132"/>
      <c r="E287" s="132"/>
      <c r="F287" s="132"/>
      <c r="G287" s="133"/>
      <c r="H287" s="127"/>
      <c r="I287" s="134"/>
      <c r="J287" s="134"/>
      <c r="K287" s="39" t="str">
        <f t="shared" si="4"/>
        <v/>
      </c>
    </row>
    <row r="288" spans="3:11" ht="30" customHeight="1">
      <c r="C288" s="131"/>
      <c r="D288" s="132"/>
      <c r="E288" s="132"/>
      <c r="F288" s="132"/>
      <c r="G288" s="133"/>
      <c r="H288" s="127"/>
      <c r="I288" s="134"/>
      <c r="J288" s="134"/>
      <c r="K288" s="39" t="str">
        <f t="shared" si="4"/>
        <v/>
      </c>
    </row>
    <row r="289" spans="3:11" ht="30" customHeight="1">
      <c r="C289" s="131"/>
      <c r="D289" s="132"/>
      <c r="E289" s="132"/>
      <c r="F289" s="132"/>
      <c r="G289" s="133"/>
      <c r="H289" s="127"/>
      <c r="I289" s="134"/>
      <c r="J289" s="134"/>
      <c r="K289" s="39" t="str">
        <f t="shared" si="4"/>
        <v/>
      </c>
    </row>
    <row r="290" spans="3:11" ht="30" customHeight="1">
      <c r="C290" s="131"/>
      <c r="D290" s="132"/>
      <c r="E290" s="132"/>
      <c r="F290" s="132"/>
      <c r="G290" s="133"/>
      <c r="H290" s="127"/>
      <c r="I290" s="134"/>
      <c r="J290" s="134"/>
      <c r="K290" s="39" t="str">
        <f t="shared" si="4"/>
        <v/>
      </c>
    </row>
    <row r="291" spans="3:11" ht="30" customHeight="1">
      <c r="C291" s="131"/>
      <c r="D291" s="132"/>
      <c r="E291" s="132"/>
      <c r="F291" s="132"/>
      <c r="G291" s="133"/>
      <c r="H291" s="127"/>
      <c r="I291" s="134"/>
      <c r="J291" s="134"/>
      <c r="K291" s="39" t="str">
        <f t="shared" si="4"/>
        <v/>
      </c>
    </row>
    <row r="292" spans="3:11" ht="30" customHeight="1">
      <c r="C292" s="131"/>
      <c r="D292" s="132"/>
      <c r="E292" s="132"/>
      <c r="F292" s="132"/>
      <c r="G292" s="133"/>
      <c r="H292" s="127"/>
      <c r="I292" s="134"/>
      <c r="J292" s="134"/>
      <c r="K292" s="39" t="str">
        <f t="shared" si="4"/>
        <v/>
      </c>
    </row>
    <row r="293" spans="3:11" ht="30" customHeight="1">
      <c r="C293" s="131"/>
      <c r="D293" s="132"/>
      <c r="E293" s="132"/>
      <c r="F293" s="132"/>
      <c r="G293" s="133"/>
      <c r="H293" s="127"/>
      <c r="I293" s="134"/>
      <c r="J293" s="134"/>
      <c r="K293" s="39" t="str">
        <f t="shared" si="4"/>
        <v/>
      </c>
    </row>
    <row r="294" spans="3:11" ht="30" customHeight="1">
      <c r="C294" s="131"/>
      <c r="D294" s="132"/>
      <c r="E294" s="132"/>
      <c r="F294" s="132"/>
      <c r="G294" s="133"/>
      <c r="H294" s="127"/>
      <c r="I294" s="134"/>
      <c r="J294" s="134"/>
      <c r="K294" s="39" t="str">
        <f t="shared" si="4"/>
        <v/>
      </c>
    </row>
    <row r="295" spans="3:11" ht="30" customHeight="1">
      <c r="C295" s="131"/>
      <c r="D295" s="132"/>
      <c r="E295" s="132"/>
      <c r="F295" s="132"/>
      <c r="G295" s="133"/>
      <c r="H295" s="127"/>
      <c r="I295" s="134"/>
      <c r="J295" s="134"/>
      <c r="K295" s="39" t="str">
        <f t="shared" si="4"/>
        <v/>
      </c>
    </row>
    <row r="296" spans="3:11" ht="30" customHeight="1">
      <c r="C296" s="131"/>
      <c r="D296" s="132"/>
      <c r="E296" s="132"/>
      <c r="F296" s="132"/>
      <c r="G296" s="133"/>
      <c r="H296" s="127"/>
      <c r="I296" s="134"/>
      <c r="J296" s="134"/>
      <c r="K296" s="39" t="str">
        <f t="shared" si="4"/>
        <v/>
      </c>
    </row>
    <row r="297" spans="3:11" ht="30" customHeight="1">
      <c r="C297" s="131"/>
      <c r="D297" s="132"/>
      <c r="E297" s="132"/>
      <c r="F297" s="132"/>
      <c r="G297" s="133"/>
      <c r="H297" s="127"/>
      <c r="I297" s="134"/>
      <c r="J297" s="134"/>
      <c r="K297" s="39" t="str">
        <f t="shared" si="4"/>
        <v/>
      </c>
    </row>
    <row r="298" spans="3:11" ht="30" customHeight="1">
      <c r="C298" s="131"/>
      <c r="D298" s="132"/>
      <c r="E298" s="132"/>
      <c r="F298" s="132"/>
      <c r="G298" s="133"/>
      <c r="H298" s="127"/>
      <c r="I298" s="134"/>
      <c r="J298" s="134"/>
      <c r="K298" s="39" t="str">
        <f t="shared" si="4"/>
        <v/>
      </c>
    </row>
    <row r="299" spans="3:11" ht="30" customHeight="1">
      <c r="C299" s="131"/>
      <c r="D299" s="132"/>
      <c r="E299" s="132"/>
      <c r="F299" s="132"/>
      <c r="G299" s="133"/>
      <c r="H299" s="127"/>
      <c r="I299" s="134"/>
      <c r="J299" s="134"/>
      <c r="K299" s="39" t="str">
        <f t="shared" si="4"/>
        <v/>
      </c>
    </row>
    <row r="300" spans="3:11" ht="30" customHeight="1">
      <c r="C300" s="131"/>
      <c r="D300" s="132"/>
      <c r="E300" s="132"/>
      <c r="F300" s="132"/>
      <c r="G300" s="133"/>
      <c r="H300" s="127"/>
      <c r="I300" s="134"/>
      <c r="J300" s="134"/>
      <c r="K300" s="39" t="str">
        <f t="shared" si="4"/>
        <v/>
      </c>
    </row>
    <row r="301" spans="3:11" ht="30" customHeight="1">
      <c r="C301" s="131"/>
      <c r="D301" s="132"/>
      <c r="E301" s="132"/>
      <c r="F301" s="132"/>
      <c r="G301" s="133"/>
      <c r="H301" s="127"/>
      <c r="I301" s="134"/>
      <c r="J301" s="134"/>
      <c r="K301" s="39" t="str">
        <f t="shared" si="4"/>
        <v/>
      </c>
    </row>
    <row r="302" spans="3:11" ht="30" customHeight="1">
      <c r="C302" s="131"/>
      <c r="D302" s="132"/>
      <c r="E302" s="132"/>
      <c r="F302" s="132"/>
      <c r="G302" s="133"/>
      <c r="H302" s="127"/>
      <c r="I302" s="134"/>
      <c r="J302" s="134"/>
      <c r="K302" s="39" t="str">
        <f t="shared" si="4"/>
        <v/>
      </c>
    </row>
    <row r="303" spans="3:11" ht="30" customHeight="1">
      <c r="C303" s="131"/>
      <c r="D303" s="132"/>
      <c r="E303" s="132"/>
      <c r="F303" s="132"/>
      <c r="G303" s="133"/>
      <c r="H303" s="127"/>
      <c r="I303" s="134"/>
      <c r="J303" s="134"/>
      <c r="K303" s="39" t="str">
        <f t="shared" si="4"/>
        <v/>
      </c>
    </row>
    <row r="304" spans="3:11" ht="30" customHeight="1">
      <c r="C304" s="131"/>
      <c r="D304" s="132"/>
      <c r="E304" s="132"/>
      <c r="F304" s="132"/>
      <c r="G304" s="133"/>
      <c r="H304" s="127"/>
      <c r="I304" s="134"/>
      <c r="J304" s="134"/>
      <c r="K304" s="39" t="str">
        <f t="shared" si="4"/>
        <v/>
      </c>
    </row>
    <row r="305" spans="3:11" ht="30" customHeight="1">
      <c r="C305" s="131"/>
      <c r="D305" s="132"/>
      <c r="E305" s="132"/>
      <c r="F305" s="132"/>
      <c r="G305" s="133"/>
      <c r="H305" s="127"/>
      <c r="I305" s="134"/>
      <c r="J305" s="134"/>
      <c r="K305" s="39" t="str">
        <f t="shared" si="4"/>
        <v/>
      </c>
    </row>
    <row r="306" spans="3:11" ht="30" customHeight="1">
      <c r="C306" s="131"/>
      <c r="D306" s="132"/>
      <c r="E306" s="132"/>
      <c r="F306" s="132"/>
      <c r="G306" s="133"/>
      <c r="H306" s="127"/>
      <c r="I306" s="134"/>
      <c r="J306" s="134"/>
      <c r="K306" s="39" t="str">
        <f t="shared" si="4"/>
        <v/>
      </c>
    </row>
    <row r="307" spans="3:11" ht="30" customHeight="1">
      <c r="C307" s="131"/>
      <c r="D307" s="132"/>
      <c r="E307" s="132"/>
      <c r="F307" s="132"/>
      <c r="G307" s="133"/>
      <c r="H307" s="127"/>
      <c r="I307" s="134"/>
      <c r="J307" s="134"/>
      <c r="K307" s="39" t="str">
        <f t="shared" si="4"/>
        <v/>
      </c>
    </row>
    <row r="308" spans="3:11" ht="30" customHeight="1">
      <c r="C308" s="131"/>
      <c r="D308" s="132"/>
      <c r="E308" s="132"/>
      <c r="F308" s="132"/>
      <c r="G308" s="133"/>
      <c r="H308" s="127"/>
      <c r="I308" s="134"/>
      <c r="J308" s="134"/>
      <c r="K308" s="39" t="str">
        <f t="shared" si="4"/>
        <v/>
      </c>
    </row>
    <row r="309" spans="3:11" ht="30" customHeight="1">
      <c r="C309" s="131"/>
      <c r="D309" s="132"/>
      <c r="E309" s="132"/>
      <c r="F309" s="132"/>
      <c r="G309" s="133"/>
      <c r="H309" s="127"/>
      <c r="I309" s="134"/>
      <c r="J309" s="134"/>
      <c r="K309" s="39" t="str">
        <f t="shared" si="4"/>
        <v/>
      </c>
    </row>
    <row r="310" spans="3:11" ht="30" customHeight="1">
      <c r="C310" s="131"/>
      <c r="D310" s="132"/>
      <c r="E310" s="132"/>
      <c r="F310" s="132"/>
      <c r="G310" s="133"/>
      <c r="H310" s="127"/>
      <c r="I310" s="134"/>
      <c r="J310" s="134"/>
      <c r="K310" s="39" t="str">
        <f t="shared" si="4"/>
        <v/>
      </c>
    </row>
    <row r="311" spans="3:11" ht="30" customHeight="1">
      <c r="C311" s="131"/>
      <c r="D311" s="132"/>
      <c r="E311" s="132"/>
      <c r="F311" s="132"/>
      <c r="G311" s="133"/>
      <c r="H311" s="127"/>
      <c r="I311" s="134"/>
      <c r="J311" s="134"/>
      <c r="K311" s="39" t="str">
        <f t="shared" si="4"/>
        <v/>
      </c>
    </row>
    <row r="312" spans="3:11" ht="30" customHeight="1">
      <c r="C312" s="131"/>
      <c r="D312" s="132"/>
      <c r="E312" s="132"/>
      <c r="F312" s="132"/>
      <c r="G312" s="133"/>
      <c r="H312" s="127"/>
      <c r="I312" s="134"/>
      <c r="J312" s="134"/>
      <c r="K312" s="39" t="str">
        <f t="shared" si="4"/>
        <v/>
      </c>
    </row>
    <row r="313" spans="3:11" ht="30" customHeight="1">
      <c r="C313" s="131"/>
      <c r="D313" s="132"/>
      <c r="E313" s="132"/>
      <c r="F313" s="132"/>
      <c r="G313" s="133"/>
      <c r="H313" s="127"/>
      <c r="I313" s="134"/>
      <c r="J313" s="134"/>
      <c r="K313" s="39" t="str">
        <f t="shared" si="4"/>
        <v/>
      </c>
    </row>
    <row r="314" spans="3:11" ht="30" customHeight="1">
      <c r="C314" s="131"/>
      <c r="D314" s="132"/>
      <c r="E314" s="132"/>
      <c r="F314" s="132"/>
      <c r="G314" s="133"/>
      <c r="H314" s="127"/>
      <c r="I314" s="134"/>
      <c r="J314" s="134"/>
      <c r="K314" s="39" t="str">
        <f t="shared" si="4"/>
        <v/>
      </c>
    </row>
    <row r="315" spans="3:11" ht="30" customHeight="1">
      <c r="C315" s="131"/>
      <c r="D315" s="132"/>
      <c r="E315" s="132"/>
      <c r="F315" s="132"/>
      <c r="G315" s="133"/>
      <c r="H315" s="127"/>
      <c r="I315" s="134"/>
      <c r="J315" s="134"/>
      <c r="K315" s="39" t="str">
        <f t="shared" si="4"/>
        <v/>
      </c>
    </row>
    <row r="316" spans="3:11" ht="30" customHeight="1">
      <c r="C316" s="131"/>
      <c r="D316" s="132"/>
      <c r="E316" s="132"/>
      <c r="F316" s="132"/>
      <c r="G316" s="133"/>
      <c r="H316" s="127"/>
      <c r="I316" s="134"/>
      <c r="J316" s="134"/>
      <c r="K316" s="39" t="str">
        <f t="shared" si="4"/>
        <v/>
      </c>
    </row>
    <row r="317" spans="3:11" ht="30" customHeight="1">
      <c r="C317" s="131"/>
      <c r="D317" s="132"/>
      <c r="E317" s="132"/>
      <c r="F317" s="132"/>
      <c r="G317" s="133"/>
      <c r="H317" s="127"/>
      <c r="I317" s="134"/>
      <c r="J317" s="134"/>
      <c r="K317" s="39" t="str">
        <f t="shared" si="4"/>
        <v/>
      </c>
    </row>
    <row r="318" spans="3:11" ht="30" customHeight="1">
      <c r="C318" s="131"/>
      <c r="D318" s="132"/>
      <c r="E318" s="132"/>
      <c r="F318" s="132"/>
      <c r="G318" s="133"/>
      <c r="H318" s="127"/>
      <c r="I318" s="134"/>
      <c r="J318" s="134"/>
      <c r="K318" s="39" t="str">
        <f t="shared" si="4"/>
        <v/>
      </c>
    </row>
    <row r="319" spans="3:11" ht="30" customHeight="1">
      <c r="C319" s="131"/>
      <c r="D319" s="132"/>
      <c r="E319" s="132"/>
      <c r="F319" s="132"/>
      <c r="G319" s="133"/>
      <c r="H319" s="127"/>
      <c r="I319" s="134"/>
      <c r="J319" s="134"/>
      <c r="K319" s="39" t="str">
        <f t="shared" si="4"/>
        <v/>
      </c>
    </row>
    <row r="320" spans="3:11" ht="30" customHeight="1">
      <c r="C320" s="131"/>
      <c r="D320" s="132"/>
      <c r="E320" s="132"/>
      <c r="F320" s="132"/>
      <c r="G320" s="133"/>
      <c r="H320" s="127"/>
      <c r="I320" s="134"/>
      <c r="J320" s="134"/>
      <c r="K320" s="39" t="str">
        <f t="shared" si="4"/>
        <v/>
      </c>
    </row>
    <row r="321" spans="3:11" ht="30" customHeight="1">
      <c r="C321" s="131"/>
      <c r="D321" s="132"/>
      <c r="E321" s="132"/>
      <c r="F321" s="132"/>
      <c r="G321" s="133"/>
      <c r="H321" s="127"/>
      <c r="I321" s="134"/>
      <c r="J321" s="134"/>
      <c r="K321" s="39" t="str">
        <f t="shared" si="4"/>
        <v/>
      </c>
    </row>
    <row r="322" spans="3:11" ht="30" customHeight="1">
      <c r="C322" s="131"/>
      <c r="D322" s="132"/>
      <c r="E322" s="132"/>
      <c r="F322" s="132"/>
      <c r="G322" s="133"/>
      <c r="H322" s="127"/>
      <c r="I322" s="134"/>
      <c r="J322" s="134"/>
      <c r="K322" s="39" t="str">
        <f t="shared" si="4"/>
        <v/>
      </c>
    </row>
    <row r="323" spans="3:11" ht="30" customHeight="1">
      <c r="C323" s="131"/>
      <c r="D323" s="132"/>
      <c r="E323" s="132"/>
      <c r="F323" s="132"/>
      <c r="G323" s="133"/>
      <c r="H323" s="127"/>
      <c r="I323" s="134"/>
      <c r="J323" s="134"/>
      <c r="K323" s="39" t="str">
        <f t="shared" si="4"/>
        <v/>
      </c>
    </row>
    <row r="324" spans="3:11" ht="30" customHeight="1">
      <c r="C324" s="131"/>
      <c r="D324" s="132"/>
      <c r="E324" s="132"/>
      <c r="F324" s="132"/>
      <c r="G324" s="133"/>
      <c r="H324" s="127"/>
      <c r="I324" s="134"/>
      <c r="J324" s="134"/>
      <c r="K324" s="39" t="str">
        <f t="shared" si="4"/>
        <v/>
      </c>
    </row>
    <row r="325" spans="3:11" ht="30" customHeight="1">
      <c r="C325" s="131"/>
      <c r="D325" s="132"/>
      <c r="E325" s="132"/>
      <c r="F325" s="132"/>
      <c r="G325" s="133"/>
      <c r="H325" s="127"/>
      <c r="I325" s="134"/>
      <c r="J325" s="134"/>
      <c r="K325" s="39" t="str">
        <f t="shared" si="4"/>
        <v/>
      </c>
    </row>
    <row r="326" spans="3:11" ht="30" customHeight="1">
      <c r="C326" s="131"/>
      <c r="D326" s="132"/>
      <c r="E326" s="132"/>
      <c r="F326" s="132"/>
      <c r="G326" s="133"/>
      <c r="H326" s="127"/>
      <c r="I326" s="134"/>
      <c r="J326" s="134"/>
      <c r="K326" s="39" t="str">
        <f t="shared" si="4"/>
        <v/>
      </c>
    </row>
    <row r="327" spans="3:11" ht="30" customHeight="1">
      <c r="C327" s="131"/>
      <c r="D327" s="132"/>
      <c r="E327" s="132"/>
      <c r="F327" s="132"/>
      <c r="G327" s="133"/>
      <c r="H327" s="127"/>
      <c r="I327" s="134"/>
      <c r="J327" s="134"/>
      <c r="K327" s="39" t="str">
        <f t="shared" ref="K327:K390" si="5">IF(G327="","",IF(H327="",MONTH(G327),MONTH(H327)))</f>
        <v/>
      </c>
    </row>
    <row r="328" spans="3:11" ht="30" customHeight="1">
      <c r="C328" s="131"/>
      <c r="D328" s="132"/>
      <c r="E328" s="132"/>
      <c r="F328" s="132"/>
      <c r="G328" s="133"/>
      <c r="H328" s="127"/>
      <c r="I328" s="134"/>
      <c r="J328" s="134"/>
      <c r="K328" s="39" t="str">
        <f t="shared" si="5"/>
        <v/>
      </c>
    </row>
    <row r="329" spans="3:11" ht="30" customHeight="1">
      <c r="C329" s="131"/>
      <c r="D329" s="132"/>
      <c r="E329" s="132"/>
      <c r="F329" s="132"/>
      <c r="G329" s="133"/>
      <c r="H329" s="127"/>
      <c r="I329" s="134"/>
      <c r="J329" s="134"/>
      <c r="K329" s="39" t="str">
        <f t="shared" si="5"/>
        <v/>
      </c>
    </row>
    <row r="330" spans="3:11" ht="30" customHeight="1">
      <c r="C330" s="131"/>
      <c r="D330" s="132"/>
      <c r="E330" s="132"/>
      <c r="F330" s="132"/>
      <c r="G330" s="133"/>
      <c r="H330" s="127"/>
      <c r="I330" s="134"/>
      <c r="J330" s="134"/>
      <c r="K330" s="39" t="str">
        <f t="shared" si="5"/>
        <v/>
      </c>
    </row>
    <row r="331" spans="3:11" ht="30" customHeight="1">
      <c r="C331" s="131"/>
      <c r="D331" s="132"/>
      <c r="E331" s="132"/>
      <c r="F331" s="132"/>
      <c r="G331" s="133"/>
      <c r="H331" s="127"/>
      <c r="I331" s="134"/>
      <c r="J331" s="134"/>
      <c r="K331" s="39" t="str">
        <f t="shared" si="5"/>
        <v/>
      </c>
    </row>
    <row r="332" spans="3:11" ht="30" customHeight="1">
      <c r="C332" s="131"/>
      <c r="D332" s="132"/>
      <c r="E332" s="132"/>
      <c r="F332" s="132"/>
      <c r="G332" s="133"/>
      <c r="H332" s="127"/>
      <c r="I332" s="134"/>
      <c r="J332" s="134"/>
      <c r="K332" s="39" t="str">
        <f t="shared" si="5"/>
        <v/>
      </c>
    </row>
    <row r="333" spans="3:11" ht="30" customHeight="1">
      <c r="C333" s="131"/>
      <c r="D333" s="132"/>
      <c r="E333" s="132"/>
      <c r="F333" s="132"/>
      <c r="G333" s="133"/>
      <c r="H333" s="127"/>
      <c r="I333" s="134"/>
      <c r="J333" s="134"/>
      <c r="K333" s="39" t="str">
        <f t="shared" si="5"/>
        <v/>
      </c>
    </row>
    <row r="334" spans="3:11" ht="30" customHeight="1">
      <c r="C334" s="131"/>
      <c r="D334" s="132"/>
      <c r="E334" s="132"/>
      <c r="F334" s="132"/>
      <c r="G334" s="133"/>
      <c r="H334" s="127"/>
      <c r="I334" s="134"/>
      <c r="J334" s="134"/>
      <c r="K334" s="39" t="str">
        <f t="shared" si="5"/>
        <v/>
      </c>
    </row>
    <row r="335" spans="3:11" ht="30" customHeight="1">
      <c r="C335" s="131"/>
      <c r="D335" s="132"/>
      <c r="E335" s="132"/>
      <c r="F335" s="132"/>
      <c r="G335" s="133"/>
      <c r="H335" s="127"/>
      <c r="I335" s="134"/>
      <c r="J335" s="134"/>
      <c r="K335" s="39" t="str">
        <f t="shared" si="5"/>
        <v/>
      </c>
    </row>
    <row r="336" spans="3:11" ht="30" customHeight="1">
      <c r="C336" s="131"/>
      <c r="D336" s="132"/>
      <c r="E336" s="132"/>
      <c r="F336" s="132"/>
      <c r="G336" s="133"/>
      <c r="H336" s="127"/>
      <c r="I336" s="134"/>
      <c r="J336" s="134"/>
      <c r="K336" s="39" t="str">
        <f t="shared" si="5"/>
        <v/>
      </c>
    </row>
    <row r="337" spans="3:11" ht="30" customHeight="1">
      <c r="C337" s="131"/>
      <c r="D337" s="132"/>
      <c r="E337" s="132"/>
      <c r="F337" s="132"/>
      <c r="G337" s="133"/>
      <c r="H337" s="127"/>
      <c r="I337" s="134"/>
      <c r="J337" s="134"/>
      <c r="K337" s="39" t="str">
        <f t="shared" si="5"/>
        <v/>
      </c>
    </row>
    <row r="338" spans="3:11" ht="30" customHeight="1">
      <c r="C338" s="131"/>
      <c r="D338" s="132"/>
      <c r="E338" s="132"/>
      <c r="F338" s="132"/>
      <c r="G338" s="133"/>
      <c r="H338" s="127"/>
      <c r="I338" s="134"/>
      <c r="J338" s="134"/>
      <c r="K338" s="39" t="str">
        <f t="shared" si="5"/>
        <v/>
      </c>
    </row>
    <row r="339" spans="3:11" ht="30" customHeight="1">
      <c r="C339" s="131"/>
      <c r="D339" s="132"/>
      <c r="E339" s="132"/>
      <c r="F339" s="132"/>
      <c r="G339" s="133"/>
      <c r="H339" s="127"/>
      <c r="I339" s="134"/>
      <c r="J339" s="134"/>
      <c r="K339" s="39" t="str">
        <f t="shared" si="5"/>
        <v/>
      </c>
    </row>
    <row r="340" spans="3:11" ht="30" customHeight="1">
      <c r="C340" s="131"/>
      <c r="D340" s="132"/>
      <c r="E340" s="132"/>
      <c r="F340" s="132"/>
      <c r="G340" s="133"/>
      <c r="H340" s="127"/>
      <c r="I340" s="134"/>
      <c r="J340" s="134"/>
      <c r="K340" s="39" t="str">
        <f t="shared" si="5"/>
        <v/>
      </c>
    </row>
    <row r="341" spans="3:11" ht="30" customHeight="1">
      <c r="C341" s="131"/>
      <c r="D341" s="132"/>
      <c r="E341" s="132"/>
      <c r="F341" s="132"/>
      <c r="G341" s="133"/>
      <c r="H341" s="127"/>
      <c r="I341" s="134"/>
      <c r="J341" s="134"/>
      <c r="K341" s="39" t="str">
        <f t="shared" si="5"/>
        <v/>
      </c>
    </row>
    <row r="342" spans="3:11" ht="30" customHeight="1">
      <c r="C342" s="131"/>
      <c r="D342" s="132"/>
      <c r="E342" s="132"/>
      <c r="F342" s="132"/>
      <c r="G342" s="133"/>
      <c r="H342" s="127"/>
      <c r="I342" s="134"/>
      <c r="J342" s="134"/>
      <c r="K342" s="39" t="str">
        <f t="shared" si="5"/>
        <v/>
      </c>
    </row>
    <row r="343" spans="3:11" ht="30" customHeight="1">
      <c r="C343" s="131"/>
      <c r="D343" s="132"/>
      <c r="E343" s="132"/>
      <c r="F343" s="132"/>
      <c r="G343" s="133"/>
      <c r="H343" s="127"/>
      <c r="I343" s="134"/>
      <c r="J343" s="134"/>
      <c r="K343" s="39" t="str">
        <f t="shared" si="5"/>
        <v/>
      </c>
    </row>
    <row r="344" spans="3:11" ht="30" customHeight="1">
      <c r="C344" s="131"/>
      <c r="D344" s="132"/>
      <c r="E344" s="132"/>
      <c r="F344" s="132"/>
      <c r="G344" s="133"/>
      <c r="H344" s="127"/>
      <c r="I344" s="134"/>
      <c r="J344" s="134"/>
      <c r="K344" s="39" t="str">
        <f t="shared" si="5"/>
        <v/>
      </c>
    </row>
    <row r="345" spans="3:11" ht="30" customHeight="1">
      <c r="C345" s="131"/>
      <c r="D345" s="132"/>
      <c r="E345" s="132"/>
      <c r="F345" s="132"/>
      <c r="G345" s="133"/>
      <c r="H345" s="127"/>
      <c r="I345" s="134"/>
      <c r="J345" s="134"/>
      <c r="K345" s="39" t="str">
        <f t="shared" si="5"/>
        <v/>
      </c>
    </row>
    <row r="346" spans="3:11" ht="30" customHeight="1">
      <c r="C346" s="131"/>
      <c r="D346" s="132"/>
      <c r="E346" s="132"/>
      <c r="F346" s="132"/>
      <c r="G346" s="133"/>
      <c r="H346" s="127"/>
      <c r="I346" s="134"/>
      <c r="J346" s="134"/>
      <c r="K346" s="39" t="str">
        <f t="shared" si="5"/>
        <v/>
      </c>
    </row>
    <row r="347" spans="3:11" ht="30" customHeight="1">
      <c r="C347" s="131"/>
      <c r="D347" s="132"/>
      <c r="E347" s="132"/>
      <c r="F347" s="132"/>
      <c r="G347" s="133"/>
      <c r="H347" s="127"/>
      <c r="I347" s="134"/>
      <c r="J347" s="134"/>
      <c r="K347" s="39" t="str">
        <f t="shared" si="5"/>
        <v/>
      </c>
    </row>
    <row r="348" spans="3:11" ht="30" customHeight="1">
      <c r="C348" s="131"/>
      <c r="D348" s="132"/>
      <c r="E348" s="132"/>
      <c r="F348" s="132"/>
      <c r="G348" s="133"/>
      <c r="H348" s="127"/>
      <c r="I348" s="134"/>
      <c r="J348" s="134"/>
      <c r="K348" s="39" t="str">
        <f t="shared" si="5"/>
        <v/>
      </c>
    </row>
    <row r="349" spans="3:11" ht="30" customHeight="1">
      <c r="C349" s="131"/>
      <c r="D349" s="132"/>
      <c r="E349" s="132"/>
      <c r="F349" s="132"/>
      <c r="G349" s="133"/>
      <c r="H349" s="127"/>
      <c r="I349" s="134"/>
      <c r="J349" s="134"/>
      <c r="K349" s="39" t="str">
        <f t="shared" si="5"/>
        <v/>
      </c>
    </row>
    <row r="350" spans="3:11" ht="30" customHeight="1">
      <c r="C350" s="131"/>
      <c r="D350" s="132"/>
      <c r="E350" s="132"/>
      <c r="F350" s="132"/>
      <c r="G350" s="133"/>
      <c r="H350" s="127"/>
      <c r="I350" s="134"/>
      <c r="J350" s="134"/>
      <c r="K350" s="39" t="str">
        <f t="shared" si="5"/>
        <v/>
      </c>
    </row>
    <row r="351" spans="3:11" ht="30" customHeight="1">
      <c r="C351" s="131"/>
      <c r="D351" s="132"/>
      <c r="E351" s="132"/>
      <c r="F351" s="132"/>
      <c r="G351" s="133"/>
      <c r="H351" s="127"/>
      <c r="I351" s="134"/>
      <c r="J351" s="134"/>
      <c r="K351" s="39" t="str">
        <f t="shared" si="5"/>
        <v/>
      </c>
    </row>
    <row r="352" spans="3:11" ht="30" customHeight="1">
      <c r="C352" s="131"/>
      <c r="D352" s="132"/>
      <c r="E352" s="132"/>
      <c r="F352" s="132"/>
      <c r="G352" s="133"/>
      <c r="H352" s="127"/>
      <c r="I352" s="134"/>
      <c r="J352" s="134"/>
      <c r="K352" s="39" t="str">
        <f t="shared" si="5"/>
        <v/>
      </c>
    </row>
    <row r="353" spans="3:11" ht="30" customHeight="1">
      <c r="C353" s="131"/>
      <c r="D353" s="132"/>
      <c r="E353" s="132"/>
      <c r="F353" s="132"/>
      <c r="G353" s="133"/>
      <c r="H353" s="127"/>
      <c r="I353" s="134"/>
      <c r="J353" s="134"/>
      <c r="K353" s="39" t="str">
        <f t="shared" si="5"/>
        <v/>
      </c>
    </row>
    <row r="354" spans="3:11" ht="30" customHeight="1">
      <c r="C354" s="131"/>
      <c r="D354" s="132"/>
      <c r="E354" s="132"/>
      <c r="F354" s="132"/>
      <c r="G354" s="133"/>
      <c r="H354" s="127"/>
      <c r="I354" s="134"/>
      <c r="J354" s="134"/>
      <c r="K354" s="39" t="str">
        <f t="shared" si="5"/>
        <v/>
      </c>
    </row>
    <row r="355" spans="3:11" ht="30" customHeight="1">
      <c r="C355" s="131"/>
      <c r="D355" s="132"/>
      <c r="E355" s="132"/>
      <c r="F355" s="132"/>
      <c r="G355" s="133"/>
      <c r="H355" s="127"/>
      <c r="I355" s="134"/>
      <c r="J355" s="134"/>
      <c r="K355" s="39" t="str">
        <f t="shared" si="5"/>
        <v/>
      </c>
    </row>
    <row r="356" spans="3:11" ht="30" customHeight="1">
      <c r="C356" s="131"/>
      <c r="D356" s="132"/>
      <c r="E356" s="132"/>
      <c r="F356" s="132"/>
      <c r="G356" s="133"/>
      <c r="H356" s="127"/>
      <c r="I356" s="134"/>
      <c r="J356" s="134"/>
      <c r="K356" s="39" t="str">
        <f t="shared" si="5"/>
        <v/>
      </c>
    </row>
    <row r="357" spans="3:11" ht="30" customHeight="1">
      <c r="C357" s="131"/>
      <c r="D357" s="132"/>
      <c r="E357" s="132"/>
      <c r="F357" s="132"/>
      <c r="G357" s="133"/>
      <c r="H357" s="127"/>
      <c r="I357" s="134"/>
      <c r="J357" s="134"/>
      <c r="K357" s="39" t="str">
        <f t="shared" si="5"/>
        <v/>
      </c>
    </row>
    <row r="358" spans="3:11" ht="30" customHeight="1">
      <c r="C358" s="131"/>
      <c r="D358" s="132"/>
      <c r="E358" s="132"/>
      <c r="F358" s="132"/>
      <c r="G358" s="133"/>
      <c r="H358" s="127"/>
      <c r="I358" s="134"/>
      <c r="J358" s="134"/>
      <c r="K358" s="39" t="str">
        <f t="shared" si="5"/>
        <v/>
      </c>
    </row>
    <row r="359" spans="3:11" ht="30" customHeight="1">
      <c r="C359" s="131"/>
      <c r="D359" s="132"/>
      <c r="E359" s="132"/>
      <c r="F359" s="132"/>
      <c r="G359" s="133"/>
      <c r="H359" s="127"/>
      <c r="I359" s="134"/>
      <c r="J359" s="134"/>
      <c r="K359" s="39" t="str">
        <f t="shared" si="5"/>
        <v/>
      </c>
    </row>
    <row r="360" spans="3:11" ht="30" customHeight="1">
      <c r="C360" s="131"/>
      <c r="D360" s="132"/>
      <c r="E360" s="132"/>
      <c r="F360" s="132"/>
      <c r="G360" s="133"/>
      <c r="H360" s="127"/>
      <c r="I360" s="134"/>
      <c r="J360" s="134"/>
      <c r="K360" s="39" t="str">
        <f t="shared" si="5"/>
        <v/>
      </c>
    </row>
    <row r="361" spans="3:11" ht="30" customHeight="1">
      <c r="C361" s="131"/>
      <c r="D361" s="132"/>
      <c r="E361" s="132"/>
      <c r="F361" s="132"/>
      <c r="G361" s="133"/>
      <c r="H361" s="127"/>
      <c r="I361" s="134"/>
      <c r="J361" s="134"/>
      <c r="K361" s="39" t="str">
        <f t="shared" si="5"/>
        <v/>
      </c>
    </row>
    <row r="362" spans="3:11" ht="30" customHeight="1">
      <c r="C362" s="131"/>
      <c r="D362" s="132"/>
      <c r="E362" s="132"/>
      <c r="F362" s="132"/>
      <c r="G362" s="133"/>
      <c r="H362" s="127"/>
      <c r="I362" s="134"/>
      <c r="J362" s="134"/>
      <c r="K362" s="39" t="str">
        <f t="shared" si="5"/>
        <v/>
      </c>
    </row>
    <row r="363" spans="3:11" ht="30" customHeight="1">
      <c r="C363" s="131"/>
      <c r="D363" s="132"/>
      <c r="E363" s="132"/>
      <c r="F363" s="132"/>
      <c r="G363" s="133"/>
      <c r="H363" s="127"/>
      <c r="I363" s="134"/>
      <c r="J363" s="134"/>
      <c r="K363" s="39" t="str">
        <f t="shared" si="5"/>
        <v/>
      </c>
    </row>
    <row r="364" spans="3:11" ht="30" customHeight="1">
      <c r="C364" s="131"/>
      <c r="D364" s="132"/>
      <c r="E364" s="132"/>
      <c r="F364" s="132"/>
      <c r="G364" s="133"/>
      <c r="H364" s="127"/>
      <c r="I364" s="134"/>
      <c r="J364" s="134"/>
      <c r="K364" s="39" t="str">
        <f t="shared" si="5"/>
        <v/>
      </c>
    </row>
    <row r="365" spans="3:11" ht="30" customHeight="1">
      <c r="C365" s="131"/>
      <c r="D365" s="132"/>
      <c r="E365" s="132"/>
      <c r="F365" s="132"/>
      <c r="G365" s="133"/>
      <c r="H365" s="127"/>
      <c r="I365" s="134"/>
      <c r="J365" s="134"/>
      <c r="K365" s="39" t="str">
        <f t="shared" si="5"/>
        <v/>
      </c>
    </row>
    <row r="366" spans="3:11" ht="30" customHeight="1">
      <c r="C366" s="131"/>
      <c r="D366" s="132"/>
      <c r="E366" s="132"/>
      <c r="F366" s="132"/>
      <c r="G366" s="133"/>
      <c r="H366" s="127"/>
      <c r="I366" s="134"/>
      <c r="J366" s="134"/>
      <c r="K366" s="39" t="str">
        <f t="shared" si="5"/>
        <v/>
      </c>
    </row>
    <row r="367" spans="3:11" ht="30" customHeight="1">
      <c r="C367" s="131"/>
      <c r="D367" s="132"/>
      <c r="E367" s="132"/>
      <c r="F367" s="132"/>
      <c r="G367" s="133"/>
      <c r="H367" s="127"/>
      <c r="I367" s="134"/>
      <c r="J367" s="134"/>
      <c r="K367" s="39" t="str">
        <f t="shared" si="5"/>
        <v/>
      </c>
    </row>
    <row r="368" spans="3:11" ht="30" customHeight="1">
      <c r="C368" s="131"/>
      <c r="D368" s="132"/>
      <c r="E368" s="132"/>
      <c r="F368" s="132"/>
      <c r="G368" s="133"/>
      <c r="H368" s="127"/>
      <c r="I368" s="134"/>
      <c r="J368" s="134"/>
      <c r="K368" s="39" t="str">
        <f t="shared" si="5"/>
        <v/>
      </c>
    </row>
    <row r="369" spans="3:11" ht="30" customHeight="1">
      <c r="C369" s="131"/>
      <c r="D369" s="132"/>
      <c r="E369" s="132"/>
      <c r="F369" s="132"/>
      <c r="G369" s="133"/>
      <c r="H369" s="127"/>
      <c r="I369" s="134"/>
      <c r="J369" s="134"/>
      <c r="K369" s="39" t="str">
        <f t="shared" si="5"/>
        <v/>
      </c>
    </row>
    <row r="370" spans="3:11" ht="30" customHeight="1">
      <c r="C370" s="131"/>
      <c r="D370" s="132"/>
      <c r="E370" s="132"/>
      <c r="F370" s="132"/>
      <c r="G370" s="133"/>
      <c r="H370" s="127"/>
      <c r="I370" s="134"/>
      <c r="J370" s="134"/>
      <c r="K370" s="39" t="str">
        <f t="shared" si="5"/>
        <v/>
      </c>
    </row>
    <row r="371" spans="3:11" ht="30" customHeight="1">
      <c r="C371" s="131"/>
      <c r="D371" s="132"/>
      <c r="E371" s="132"/>
      <c r="F371" s="132"/>
      <c r="G371" s="133"/>
      <c r="H371" s="127"/>
      <c r="I371" s="134"/>
      <c r="J371" s="134"/>
      <c r="K371" s="39" t="str">
        <f t="shared" si="5"/>
        <v/>
      </c>
    </row>
    <row r="372" spans="3:11" ht="30" customHeight="1">
      <c r="C372" s="131"/>
      <c r="D372" s="132"/>
      <c r="E372" s="132"/>
      <c r="F372" s="132"/>
      <c r="G372" s="133"/>
      <c r="H372" s="127"/>
      <c r="I372" s="134"/>
      <c r="J372" s="134"/>
      <c r="K372" s="39" t="str">
        <f t="shared" si="5"/>
        <v/>
      </c>
    </row>
    <row r="373" spans="3:11" ht="30" customHeight="1">
      <c r="C373" s="131"/>
      <c r="D373" s="132"/>
      <c r="E373" s="132"/>
      <c r="F373" s="132"/>
      <c r="G373" s="133"/>
      <c r="H373" s="127"/>
      <c r="I373" s="134"/>
      <c r="J373" s="134"/>
      <c r="K373" s="39" t="str">
        <f t="shared" si="5"/>
        <v/>
      </c>
    </row>
    <row r="374" spans="3:11" ht="30" customHeight="1">
      <c r="C374" s="131"/>
      <c r="D374" s="132"/>
      <c r="E374" s="132"/>
      <c r="F374" s="132"/>
      <c r="G374" s="133"/>
      <c r="H374" s="127"/>
      <c r="I374" s="134"/>
      <c r="J374" s="134"/>
      <c r="K374" s="39" t="str">
        <f t="shared" si="5"/>
        <v/>
      </c>
    </row>
    <row r="375" spans="3:11" ht="30" customHeight="1">
      <c r="C375" s="131"/>
      <c r="D375" s="132"/>
      <c r="E375" s="132"/>
      <c r="F375" s="132"/>
      <c r="G375" s="133"/>
      <c r="H375" s="127"/>
      <c r="I375" s="134"/>
      <c r="J375" s="134"/>
      <c r="K375" s="39" t="str">
        <f t="shared" si="5"/>
        <v/>
      </c>
    </row>
    <row r="376" spans="3:11" ht="30" customHeight="1">
      <c r="C376" s="131"/>
      <c r="D376" s="132"/>
      <c r="E376" s="132"/>
      <c r="F376" s="132"/>
      <c r="G376" s="133"/>
      <c r="H376" s="127"/>
      <c r="I376" s="134"/>
      <c r="J376" s="134"/>
      <c r="K376" s="39" t="str">
        <f t="shared" si="5"/>
        <v/>
      </c>
    </row>
    <row r="377" spans="3:11" ht="30" customHeight="1">
      <c r="C377" s="131"/>
      <c r="D377" s="132"/>
      <c r="E377" s="132"/>
      <c r="F377" s="132"/>
      <c r="G377" s="133"/>
      <c r="H377" s="127"/>
      <c r="I377" s="134"/>
      <c r="J377" s="134"/>
      <c r="K377" s="39" t="str">
        <f t="shared" si="5"/>
        <v/>
      </c>
    </row>
    <row r="378" spans="3:11" ht="30" customHeight="1">
      <c r="C378" s="131"/>
      <c r="D378" s="132"/>
      <c r="E378" s="132"/>
      <c r="F378" s="132"/>
      <c r="G378" s="133"/>
      <c r="H378" s="127"/>
      <c r="I378" s="134"/>
      <c r="J378" s="134"/>
      <c r="K378" s="39" t="str">
        <f t="shared" si="5"/>
        <v/>
      </c>
    </row>
    <row r="379" spans="3:11" ht="30" customHeight="1">
      <c r="C379" s="131"/>
      <c r="D379" s="132"/>
      <c r="E379" s="132"/>
      <c r="F379" s="132"/>
      <c r="G379" s="133"/>
      <c r="H379" s="127"/>
      <c r="I379" s="134"/>
      <c r="J379" s="134"/>
      <c r="K379" s="39" t="str">
        <f t="shared" si="5"/>
        <v/>
      </c>
    </row>
    <row r="380" spans="3:11" ht="30" customHeight="1">
      <c r="C380" s="131"/>
      <c r="D380" s="132"/>
      <c r="E380" s="132"/>
      <c r="F380" s="132"/>
      <c r="G380" s="133"/>
      <c r="H380" s="127"/>
      <c r="I380" s="134"/>
      <c r="J380" s="134"/>
      <c r="K380" s="39" t="str">
        <f t="shared" si="5"/>
        <v/>
      </c>
    </row>
    <row r="381" spans="3:11" ht="30" customHeight="1">
      <c r="C381" s="131"/>
      <c r="D381" s="132"/>
      <c r="E381" s="132"/>
      <c r="F381" s="132"/>
      <c r="G381" s="133"/>
      <c r="H381" s="127"/>
      <c r="I381" s="134"/>
      <c r="J381" s="134"/>
      <c r="K381" s="39" t="str">
        <f t="shared" si="5"/>
        <v/>
      </c>
    </row>
    <row r="382" spans="3:11" ht="30" customHeight="1">
      <c r="C382" s="131"/>
      <c r="D382" s="132"/>
      <c r="E382" s="132"/>
      <c r="F382" s="132"/>
      <c r="G382" s="133"/>
      <c r="H382" s="127"/>
      <c r="I382" s="134"/>
      <c r="J382" s="134"/>
      <c r="K382" s="39" t="str">
        <f t="shared" si="5"/>
        <v/>
      </c>
    </row>
    <row r="383" spans="3:11" ht="30" customHeight="1">
      <c r="C383" s="131"/>
      <c r="D383" s="132"/>
      <c r="E383" s="132"/>
      <c r="F383" s="132"/>
      <c r="G383" s="133"/>
      <c r="H383" s="127"/>
      <c r="I383" s="134"/>
      <c r="J383" s="134"/>
      <c r="K383" s="39" t="str">
        <f t="shared" si="5"/>
        <v/>
      </c>
    </row>
    <row r="384" spans="3:11" ht="30" customHeight="1">
      <c r="C384" s="131"/>
      <c r="D384" s="132"/>
      <c r="E384" s="132"/>
      <c r="F384" s="132"/>
      <c r="G384" s="133"/>
      <c r="H384" s="127"/>
      <c r="I384" s="134"/>
      <c r="J384" s="134"/>
      <c r="K384" s="39" t="str">
        <f t="shared" si="5"/>
        <v/>
      </c>
    </row>
    <row r="385" spans="3:11" ht="30" customHeight="1">
      <c r="C385" s="131"/>
      <c r="D385" s="132"/>
      <c r="E385" s="132"/>
      <c r="F385" s="132"/>
      <c r="G385" s="133"/>
      <c r="H385" s="127"/>
      <c r="I385" s="134"/>
      <c r="J385" s="134"/>
      <c r="K385" s="39" t="str">
        <f t="shared" si="5"/>
        <v/>
      </c>
    </row>
    <row r="386" spans="3:11" ht="30" customHeight="1">
      <c r="C386" s="131"/>
      <c r="D386" s="132"/>
      <c r="E386" s="132"/>
      <c r="F386" s="132"/>
      <c r="G386" s="133"/>
      <c r="H386" s="127"/>
      <c r="I386" s="134"/>
      <c r="J386" s="134"/>
      <c r="K386" s="39" t="str">
        <f t="shared" si="5"/>
        <v/>
      </c>
    </row>
    <row r="387" spans="3:11" ht="30" customHeight="1">
      <c r="C387" s="131"/>
      <c r="D387" s="132"/>
      <c r="E387" s="132"/>
      <c r="F387" s="132"/>
      <c r="G387" s="133"/>
      <c r="H387" s="127"/>
      <c r="I387" s="134"/>
      <c r="J387" s="134"/>
      <c r="K387" s="39" t="str">
        <f t="shared" si="5"/>
        <v/>
      </c>
    </row>
    <row r="388" spans="3:11" ht="30" customHeight="1">
      <c r="C388" s="131"/>
      <c r="D388" s="132"/>
      <c r="E388" s="132"/>
      <c r="F388" s="132"/>
      <c r="G388" s="133"/>
      <c r="H388" s="127"/>
      <c r="I388" s="134"/>
      <c r="J388" s="134"/>
      <c r="K388" s="39" t="str">
        <f t="shared" si="5"/>
        <v/>
      </c>
    </row>
    <row r="389" spans="3:11" ht="30" customHeight="1">
      <c r="C389" s="131"/>
      <c r="D389" s="132"/>
      <c r="E389" s="132"/>
      <c r="F389" s="132"/>
      <c r="G389" s="133"/>
      <c r="H389" s="127"/>
      <c r="I389" s="134"/>
      <c r="J389" s="134"/>
      <c r="K389" s="39" t="str">
        <f t="shared" si="5"/>
        <v/>
      </c>
    </row>
    <row r="390" spans="3:11" ht="30" customHeight="1">
      <c r="C390" s="131"/>
      <c r="D390" s="132"/>
      <c r="E390" s="132"/>
      <c r="F390" s="132"/>
      <c r="G390" s="133"/>
      <c r="H390" s="127"/>
      <c r="I390" s="134"/>
      <c r="J390" s="134"/>
      <c r="K390" s="39" t="str">
        <f t="shared" si="5"/>
        <v/>
      </c>
    </row>
    <row r="391" spans="3:11" ht="30" customHeight="1">
      <c r="C391" s="131"/>
      <c r="D391" s="132"/>
      <c r="E391" s="132"/>
      <c r="F391" s="132"/>
      <c r="G391" s="133"/>
      <c r="H391" s="127"/>
      <c r="I391" s="134"/>
      <c r="J391" s="134"/>
      <c r="K391" s="39" t="str">
        <f t="shared" ref="K391:K454" si="6">IF(G391="","",IF(H391="",MONTH(G391),MONTH(H391)))</f>
        <v/>
      </c>
    </row>
    <row r="392" spans="3:11" ht="30" customHeight="1">
      <c r="C392" s="131"/>
      <c r="D392" s="132"/>
      <c r="E392" s="132"/>
      <c r="F392" s="132"/>
      <c r="G392" s="133"/>
      <c r="H392" s="127"/>
      <c r="I392" s="134"/>
      <c r="J392" s="134"/>
      <c r="K392" s="39" t="str">
        <f t="shared" si="6"/>
        <v/>
      </c>
    </row>
    <row r="393" spans="3:11" ht="30" customHeight="1">
      <c r="C393" s="131"/>
      <c r="D393" s="132"/>
      <c r="E393" s="132"/>
      <c r="F393" s="132"/>
      <c r="G393" s="133"/>
      <c r="H393" s="127"/>
      <c r="I393" s="134"/>
      <c r="J393" s="134"/>
      <c r="K393" s="39" t="str">
        <f t="shared" si="6"/>
        <v/>
      </c>
    </row>
    <row r="394" spans="3:11" ht="30" customHeight="1">
      <c r="C394" s="131"/>
      <c r="D394" s="132"/>
      <c r="E394" s="132"/>
      <c r="F394" s="132"/>
      <c r="G394" s="133"/>
      <c r="H394" s="127"/>
      <c r="I394" s="134"/>
      <c r="J394" s="134"/>
      <c r="K394" s="39" t="str">
        <f t="shared" si="6"/>
        <v/>
      </c>
    </row>
    <row r="395" spans="3:11" ht="30" customHeight="1">
      <c r="C395" s="131"/>
      <c r="D395" s="132"/>
      <c r="E395" s="132"/>
      <c r="F395" s="132"/>
      <c r="G395" s="133"/>
      <c r="H395" s="127"/>
      <c r="I395" s="134"/>
      <c r="J395" s="134"/>
      <c r="K395" s="39" t="str">
        <f t="shared" si="6"/>
        <v/>
      </c>
    </row>
    <row r="396" spans="3:11" ht="30" customHeight="1">
      <c r="C396" s="131"/>
      <c r="D396" s="132"/>
      <c r="E396" s="132"/>
      <c r="F396" s="132"/>
      <c r="G396" s="133"/>
      <c r="H396" s="127"/>
      <c r="I396" s="134"/>
      <c r="J396" s="134"/>
      <c r="K396" s="39" t="str">
        <f t="shared" si="6"/>
        <v/>
      </c>
    </row>
    <row r="397" spans="3:11" ht="30" customHeight="1">
      <c r="C397" s="131"/>
      <c r="D397" s="132"/>
      <c r="E397" s="132"/>
      <c r="F397" s="132"/>
      <c r="G397" s="133"/>
      <c r="H397" s="127"/>
      <c r="I397" s="134"/>
      <c r="J397" s="134"/>
      <c r="K397" s="39" t="str">
        <f t="shared" si="6"/>
        <v/>
      </c>
    </row>
    <row r="398" spans="3:11" ht="30" customHeight="1">
      <c r="C398" s="131"/>
      <c r="D398" s="132"/>
      <c r="E398" s="132"/>
      <c r="F398" s="132"/>
      <c r="G398" s="133"/>
      <c r="H398" s="127"/>
      <c r="I398" s="134"/>
      <c r="J398" s="134"/>
      <c r="K398" s="39" t="str">
        <f t="shared" si="6"/>
        <v/>
      </c>
    </row>
    <row r="399" spans="3:11" ht="30" customHeight="1">
      <c r="C399" s="131"/>
      <c r="D399" s="132"/>
      <c r="E399" s="132"/>
      <c r="F399" s="132"/>
      <c r="G399" s="133"/>
      <c r="H399" s="127"/>
      <c r="I399" s="134"/>
      <c r="J399" s="134"/>
      <c r="K399" s="39" t="str">
        <f t="shared" si="6"/>
        <v/>
      </c>
    </row>
    <row r="400" spans="3:11" ht="30" customHeight="1">
      <c r="C400" s="131"/>
      <c r="D400" s="132"/>
      <c r="E400" s="132"/>
      <c r="F400" s="132"/>
      <c r="G400" s="133"/>
      <c r="H400" s="127"/>
      <c r="I400" s="134"/>
      <c r="J400" s="134"/>
      <c r="K400" s="39" t="str">
        <f t="shared" si="6"/>
        <v/>
      </c>
    </row>
    <row r="401" spans="3:11" ht="30" customHeight="1">
      <c r="C401" s="131"/>
      <c r="D401" s="132"/>
      <c r="E401" s="132"/>
      <c r="F401" s="132"/>
      <c r="G401" s="133"/>
      <c r="H401" s="127"/>
      <c r="I401" s="134"/>
      <c r="J401" s="134"/>
      <c r="K401" s="39" t="str">
        <f t="shared" si="6"/>
        <v/>
      </c>
    </row>
    <row r="402" spans="3:11" ht="30" customHeight="1">
      <c r="C402" s="131"/>
      <c r="D402" s="132"/>
      <c r="E402" s="132"/>
      <c r="F402" s="132"/>
      <c r="G402" s="133"/>
      <c r="H402" s="127"/>
      <c r="I402" s="134"/>
      <c r="J402" s="134"/>
      <c r="K402" s="39" t="str">
        <f t="shared" si="6"/>
        <v/>
      </c>
    </row>
    <row r="403" spans="3:11" ht="30" customHeight="1">
      <c r="C403" s="131"/>
      <c r="D403" s="132"/>
      <c r="E403" s="132"/>
      <c r="F403" s="132"/>
      <c r="G403" s="133"/>
      <c r="H403" s="127"/>
      <c r="I403" s="134"/>
      <c r="J403" s="134"/>
      <c r="K403" s="39" t="str">
        <f t="shared" si="6"/>
        <v/>
      </c>
    </row>
    <row r="404" spans="3:11" ht="30" customHeight="1">
      <c r="C404" s="131"/>
      <c r="D404" s="132"/>
      <c r="E404" s="132"/>
      <c r="F404" s="132"/>
      <c r="G404" s="133"/>
      <c r="H404" s="127"/>
      <c r="I404" s="134"/>
      <c r="J404" s="134"/>
      <c r="K404" s="39" t="str">
        <f t="shared" si="6"/>
        <v/>
      </c>
    </row>
    <row r="405" spans="3:11" ht="30" customHeight="1">
      <c r="C405" s="131"/>
      <c r="D405" s="132"/>
      <c r="E405" s="132"/>
      <c r="F405" s="132"/>
      <c r="G405" s="133"/>
      <c r="H405" s="127"/>
      <c r="I405" s="134"/>
      <c r="J405" s="134"/>
      <c r="K405" s="39" t="str">
        <f t="shared" si="6"/>
        <v/>
      </c>
    </row>
    <row r="406" spans="3:11" ht="30" customHeight="1">
      <c r="C406" s="131"/>
      <c r="D406" s="132"/>
      <c r="E406" s="132"/>
      <c r="F406" s="132"/>
      <c r="G406" s="133"/>
      <c r="H406" s="127"/>
      <c r="I406" s="134"/>
      <c r="J406" s="134"/>
      <c r="K406" s="39" t="str">
        <f t="shared" si="6"/>
        <v/>
      </c>
    </row>
    <row r="407" spans="3:11" ht="30" customHeight="1">
      <c r="C407" s="131"/>
      <c r="D407" s="132"/>
      <c r="E407" s="132"/>
      <c r="F407" s="132"/>
      <c r="G407" s="133"/>
      <c r="H407" s="127"/>
      <c r="I407" s="134"/>
      <c r="J407" s="134"/>
      <c r="K407" s="39" t="str">
        <f t="shared" si="6"/>
        <v/>
      </c>
    </row>
    <row r="408" spans="3:11" ht="30" customHeight="1">
      <c r="C408" s="131"/>
      <c r="D408" s="132"/>
      <c r="E408" s="132"/>
      <c r="F408" s="132"/>
      <c r="G408" s="133"/>
      <c r="H408" s="127"/>
      <c r="I408" s="134"/>
      <c r="J408" s="134"/>
      <c r="K408" s="39" t="str">
        <f t="shared" si="6"/>
        <v/>
      </c>
    </row>
    <row r="409" spans="3:11" ht="30" customHeight="1">
      <c r="C409" s="131"/>
      <c r="D409" s="132"/>
      <c r="E409" s="132"/>
      <c r="F409" s="132"/>
      <c r="G409" s="133"/>
      <c r="H409" s="127"/>
      <c r="I409" s="134"/>
      <c r="J409" s="134"/>
      <c r="K409" s="39" t="str">
        <f t="shared" si="6"/>
        <v/>
      </c>
    </row>
    <row r="410" spans="3:11" ht="30" customHeight="1">
      <c r="C410" s="131"/>
      <c r="D410" s="132"/>
      <c r="E410" s="132"/>
      <c r="F410" s="132"/>
      <c r="G410" s="133"/>
      <c r="H410" s="127"/>
      <c r="I410" s="134"/>
      <c r="J410" s="134"/>
      <c r="K410" s="39" t="str">
        <f t="shared" si="6"/>
        <v/>
      </c>
    </row>
    <row r="411" spans="3:11" ht="30" customHeight="1">
      <c r="C411" s="131"/>
      <c r="D411" s="132"/>
      <c r="E411" s="132"/>
      <c r="F411" s="132"/>
      <c r="G411" s="133"/>
      <c r="H411" s="127"/>
      <c r="I411" s="134"/>
      <c r="J411" s="134"/>
      <c r="K411" s="39" t="str">
        <f t="shared" si="6"/>
        <v/>
      </c>
    </row>
    <row r="412" spans="3:11" ht="30" customHeight="1">
      <c r="C412" s="131"/>
      <c r="D412" s="132"/>
      <c r="E412" s="132"/>
      <c r="F412" s="132"/>
      <c r="G412" s="133"/>
      <c r="H412" s="127"/>
      <c r="I412" s="134"/>
      <c r="J412" s="134"/>
      <c r="K412" s="39" t="str">
        <f t="shared" si="6"/>
        <v/>
      </c>
    </row>
    <row r="413" spans="3:11" ht="30" customHeight="1">
      <c r="C413" s="131"/>
      <c r="D413" s="132"/>
      <c r="E413" s="132"/>
      <c r="F413" s="132"/>
      <c r="G413" s="133"/>
      <c r="H413" s="127"/>
      <c r="I413" s="134"/>
      <c r="J413" s="134"/>
      <c r="K413" s="39" t="str">
        <f t="shared" si="6"/>
        <v/>
      </c>
    </row>
    <row r="414" spans="3:11" ht="30" customHeight="1">
      <c r="C414" s="131"/>
      <c r="D414" s="132"/>
      <c r="E414" s="132"/>
      <c r="F414" s="132"/>
      <c r="G414" s="133"/>
      <c r="H414" s="127"/>
      <c r="I414" s="134"/>
      <c r="J414" s="134"/>
      <c r="K414" s="39" t="str">
        <f t="shared" si="6"/>
        <v/>
      </c>
    </row>
    <row r="415" spans="3:11" ht="30" customHeight="1">
      <c r="C415" s="131"/>
      <c r="D415" s="132"/>
      <c r="E415" s="132"/>
      <c r="F415" s="132"/>
      <c r="G415" s="133"/>
      <c r="H415" s="127"/>
      <c r="I415" s="134"/>
      <c r="J415" s="134"/>
      <c r="K415" s="39" t="str">
        <f t="shared" si="6"/>
        <v/>
      </c>
    </row>
    <row r="416" spans="3:11" ht="30" customHeight="1">
      <c r="C416" s="131"/>
      <c r="D416" s="132"/>
      <c r="E416" s="132"/>
      <c r="F416" s="132"/>
      <c r="G416" s="133"/>
      <c r="H416" s="127"/>
      <c r="I416" s="134"/>
      <c r="J416" s="134"/>
      <c r="K416" s="39" t="str">
        <f t="shared" si="6"/>
        <v/>
      </c>
    </row>
    <row r="417" spans="3:11" ht="30" customHeight="1">
      <c r="C417" s="131"/>
      <c r="D417" s="132"/>
      <c r="E417" s="132"/>
      <c r="F417" s="132"/>
      <c r="G417" s="133"/>
      <c r="H417" s="127"/>
      <c r="I417" s="134"/>
      <c r="J417" s="134"/>
      <c r="K417" s="39" t="str">
        <f t="shared" si="6"/>
        <v/>
      </c>
    </row>
    <row r="418" spans="3:11" ht="30" customHeight="1">
      <c r="C418" s="131"/>
      <c r="D418" s="132"/>
      <c r="E418" s="132"/>
      <c r="F418" s="132"/>
      <c r="G418" s="133"/>
      <c r="H418" s="127"/>
      <c r="I418" s="134"/>
      <c r="J418" s="134"/>
      <c r="K418" s="39" t="str">
        <f t="shared" si="6"/>
        <v/>
      </c>
    </row>
    <row r="419" spans="3:11" ht="30" customHeight="1">
      <c r="C419" s="131"/>
      <c r="D419" s="132"/>
      <c r="E419" s="132"/>
      <c r="F419" s="132"/>
      <c r="G419" s="133"/>
      <c r="H419" s="127"/>
      <c r="I419" s="134"/>
      <c r="J419" s="134"/>
      <c r="K419" s="39" t="str">
        <f t="shared" si="6"/>
        <v/>
      </c>
    </row>
    <row r="420" spans="3:11" ht="30" customHeight="1">
      <c r="C420" s="131"/>
      <c r="D420" s="132"/>
      <c r="E420" s="132"/>
      <c r="F420" s="132"/>
      <c r="G420" s="133"/>
      <c r="H420" s="127"/>
      <c r="I420" s="134"/>
      <c r="J420" s="134"/>
      <c r="K420" s="39" t="str">
        <f t="shared" si="6"/>
        <v/>
      </c>
    </row>
    <row r="421" spans="3:11" ht="30" customHeight="1">
      <c r="C421" s="131"/>
      <c r="D421" s="132"/>
      <c r="E421" s="132"/>
      <c r="F421" s="132"/>
      <c r="G421" s="133"/>
      <c r="H421" s="127"/>
      <c r="I421" s="134"/>
      <c r="J421" s="134"/>
      <c r="K421" s="39" t="str">
        <f t="shared" si="6"/>
        <v/>
      </c>
    </row>
    <row r="422" spans="3:11" ht="30" customHeight="1">
      <c r="C422" s="131"/>
      <c r="D422" s="132"/>
      <c r="E422" s="132"/>
      <c r="F422" s="132"/>
      <c r="G422" s="133"/>
      <c r="H422" s="127"/>
      <c r="I422" s="134"/>
      <c r="J422" s="134"/>
      <c r="K422" s="39" t="str">
        <f t="shared" si="6"/>
        <v/>
      </c>
    </row>
    <row r="423" spans="3:11" ht="30" customHeight="1">
      <c r="C423" s="131"/>
      <c r="D423" s="132"/>
      <c r="E423" s="132"/>
      <c r="F423" s="132"/>
      <c r="G423" s="133"/>
      <c r="H423" s="127"/>
      <c r="I423" s="134"/>
      <c r="J423" s="134"/>
      <c r="K423" s="39" t="str">
        <f t="shared" si="6"/>
        <v/>
      </c>
    </row>
    <row r="424" spans="3:11" ht="30" customHeight="1">
      <c r="C424" s="131"/>
      <c r="D424" s="132"/>
      <c r="E424" s="132"/>
      <c r="F424" s="132"/>
      <c r="G424" s="133"/>
      <c r="H424" s="127"/>
      <c r="I424" s="134"/>
      <c r="J424" s="134"/>
      <c r="K424" s="39" t="str">
        <f t="shared" si="6"/>
        <v/>
      </c>
    </row>
    <row r="425" spans="3:11" ht="30" customHeight="1">
      <c r="C425" s="131"/>
      <c r="D425" s="132"/>
      <c r="E425" s="132"/>
      <c r="F425" s="132"/>
      <c r="G425" s="133"/>
      <c r="H425" s="127"/>
      <c r="I425" s="134"/>
      <c r="J425" s="134"/>
      <c r="K425" s="39" t="str">
        <f t="shared" si="6"/>
        <v/>
      </c>
    </row>
    <row r="426" spans="3:11" ht="30" customHeight="1">
      <c r="C426" s="131"/>
      <c r="D426" s="132"/>
      <c r="E426" s="132"/>
      <c r="F426" s="132"/>
      <c r="G426" s="133"/>
      <c r="H426" s="127"/>
      <c r="I426" s="134"/>
      <c r="J426" s="134"/>
      <c r="K426" s="39" t="str">
        <f t="shared" si="6"/>
        <v/>
      </c>
    </row>
    <row r="427" spans="3:11" ht="30" customHeight="1">
      <c r="C427" s="131"/>
      <c r="D427" s="132"/>
      <c r="E427" s="132"/>
      <c r="F427" s="132"/>
      <c r="G427" s="133"/>
      <c r="H427" s="127"/>
      <c r="I427" s="134"/>
      <c r="J427" s="134"/>
      <c r="K427" s="39" t="str">
        <f t="shared" si="6"/>
        <v/>
      </c>
    </row>
    <row r="428" spans="3:11" ht="30" customHeight="1">
      <c r="C428" s="131"/>
      <c r="D428" s="132"/>
      <c r="E428" s="132"/>
      <c r="F428" s="132"/>
      <c r="G428" s="133"/>
      <c r="H428" s="127"/>
      <c r="I428" s="134"/>
      <c r="J428" s="134"/>
      <c r="K428" s="39" t="str">
        <f t="shared" si="6"/>
        <v/>
      </c>
    </row>
    <row r="429" spans="3:11" ht="30" customHeight="1">
      <c r="C429" s="131"/>
      <c r="D429" s="132"/>
      <c r="E429" s="132"/>
      <c r="F429" s="132"/>
      <c r="G429" s="133"/>
      <c r="H429" s="127"/>
      <c r="I429" s="134"/>
      <c r="J429" s="134"/>
      <c r="K429" s="39" t="str">
        <f t="shared" si="6"/>
        <v/>
      </c>
    </row>
    <row r="430" spans="3:11" ht="30" customHeight="1">
      <c r="C430" s="131"/>
      <c r="D430" s="132"/>
      <c r="E430" s="132"/>
      <c r="F430" s="132"/>
      <c r="G430" s="133"/>
      <c r="H430" s="127"/>
      <c r="I430" s="134"/>
      <c r="J430" s="134"/>
      <c r="K430" s="39" t="str">
        <f t="shared" si="6"/>
        <v/>
      </c>
    </row>
    <row r="431" spans="3:11" ht="30" customHeight="1">
      <c r="C431" s="131"/>
      <c r="D431" s="132"/>
      <c r="E431" s="132"/>
      <c r="F431" s="132"/>
      <c r="G431" s="133"/>
      <c r="H431" s="127"/>
      <c r="I431" s="134"/>
      <c r="J431" s="134"/>
      <c r="K431" s="39" t="str">
        <f t="shared" si="6"/>
        <v/>
      </c>
    </row>
    <row r="432" spans="3:11" ht="30" customHeight="1">
      <c r="C432" s="131"/>
      <c r="D432" s="132"/>
      <c r="E432" s="132"/>
      <c r="F432" s="132"/>
      <c r="G432" s="133"/>
      <c r="H432" s="127"/>
      <c r="I432" s="134"/>
      <c r="J432" s="134"/>
      <c r="K432" s="39" t="str">
        <f t="shared" si="6"/>
        <v/>
      </c>
    </row>
    <row r="433" spans="3:11" ht="30" customHeight="1">
      <c r="C433" s="131"/>
      <c r="D433" s="132"/>
      <c r="E433" s="132"/>
      <c r="F433" s="132"/>
      <c r="G433" s="133"/>
      <c r="H433" s="127"/>
      <c r="I433" s="134"/>
      <c r="J433" s="134"/>
      <c r="K433" s="39" t="str">
        <f t="shared" si="6"/>
        <v/>
      </c>
    </row>
    <row r="434" spans="3:11" ht="30" customHeight="1">
      <c r="C434" s="131"/>
      <c r="D434" s="132"/>
      <c r="E434" s="132"/>
      <c r="F434" s="132"/>
      <c r="G434" s="133"/>
      <c r="H434" s="127"/>
      <c r="I434" s="134"/>
      <c r="J434" s="134"/>
      <c r="K434" s="39" t="str">
        <f t="shared" si="6"/>
        <v/>
      </c>
    </row>
    <row r="435" spans="3:11" ht="30" customHeight="1">
      <c r="C435" s="131"/>
      <c r="D435" s="132"/>
      <c r="E435" s="132"/>
      <c r="F435" s="132"/>
      <c r="G435" s="133"/>
      <c r="H435" s="127"/>
      <c r="I435" s="134"/>
      <c r="J435" s="134"/>
      <c r="K435" s="39" t="str">
        <f t="shared" si="6"/>
        <v/>
      </c>
    </row>
    <row r="436" spans="3:11" ht="30" customHeight="1">
      <c r="C436" s="131"/>
      <c r="D436" s="132"/>
      <c r="E436" s="132"/>
      <c r="F436" s="132"/>
      <c r="G436" s="133"/>
      <c r="H436" s="127"/>
      <c r="I436" s="134"/>
      <c r="J436" s="134"/>
      <c r="K436" s="39" t="str">
        <f t="shared" si="6"/>
        <v/>
      </c>
    </row>
    <row r="437" spans="3:11" ht="30" customHeight="1">
      <c r="C437" s="131"/>
      <c r="D437" s="132"/>
      <c r="E437" s="132"/>
      <c r="F437" s="132"/>
      <c r="G437" s="133"/>
      <c r="H437" s="127"/>
      <c r="I437" s="134"/>
      <c r="J437" s="134"/>
      <c r="K437" s="39" t="str">
        <f t="shared" si="6"/>
        <v/>
      </c>
    </row>
    <row r="438" spans="3:11" ht="30" customHeight="1">
      <c r="C438" s="131"/>
      <c r="D438" s="132"/>
      <c r="E438" s="132"/>
      <c r="F438" s="132"/>
      <c r="G438" s="133"/>
      <c r="H438" s="127"/>
      <c r="I438" s="134"/>
      <c r="J438" s="134"/>
      <c r="K438" s="39" t="str">
        <f t="shared" si="6"/>
        <v/>
      </c>
    </row>
    <row r="439" spans="3:11" ht="30" customHeight="1">
      <c r="C439" s="131"/>
      <c r="D439" s="132"/>
      <c r="E439" s="132"/>
      <c r="F439" s="132"/>
      <c r="G439" s="133"/>
      <c r="H439" s="127"/>
      <c r="I439" s="134"/>
      <c r="J439" s="134"/>
      <c r="K439" s="39" t="str">
        <f t="shared" si="6"/>
        <v/>
      </c>
    </row>
    <row r="440" spans="3:11" ht="30" customHeight="1">
      <c r="C440" s="131"/>
      <c r="D440" s="132"/>
      <c r="E440" s="132"/>
      <c r="F440" s="132"/>
      <c r="G440" s="133"/>
      <c r="H440" s="127"/>
      <c r="I440" s="134"/>
      <c r="J440" s="134"/>
      <c r="K440" s="39" t="str">
        <f t="shared" si="6"/>
        <v/>
      </c>
    </row>
    <row r="441" spans="3:11" ht="30" customHeight="1">
      <c r="C441" s="131"/>
      <c r="D441" s="132"/>
      <c r="E441" s="132"/>
      <c r="F441" s="132"/>
      <c r="G441" s="133"/>
      <c r="H441" s="127"/>
      <c r="I441" s="134"/>
      <c r="J441" s="134"/>
      <c r="K441" s="39" t="str">
        <f t="shared" si="6"/>
        <v/>
      </c>
    </row>
    <row r="442" spans="3:11" ht="30" customHeight="1">
      <c r="C442" s="131"/>
      <c r="D442" s="132"/>
      <c r="E442" s="132"/>
      <c r="F442" s="132"/>
      <c r="G442" s="133"/>
      <c r="H442" s="127"/>
      <c r="I442" s="134"/>
      <c r="J442" s="134"/>
      <c r="K442" s="39" t="str">
        <f t="shared" si="6"/>
        <v/>
      </c>
    </row>
    <row r="443" spans="3:11" ht="30" customHeight="1">
      <c r="C443" s="131"/>
      <c r="D443" s="132"/>
      <c r="E443" s="132"/>
      <c r="F443" s="132"/>
      <c r="G443" s="133"/>
      <c r="H443" s="127"/>
      <c r="I443" s="134"/>
      <c r="J443" s="134"/>
      <c r="K443" s="39" t="str">
        <f t="shared" si="6"/>
        <v/>
      </c>
    </row>
    <row r="444" spans="3:11" ht="30" customHeight="1">
      <c r="C444" s="131"/>
      <c r="D444" s="132"/>
      <c r="E444" s="132"/>
      <c r="F444" s="132"/>
      <c r="G444" s="133"/>
      <c r="H444" s="127"/>
      <c r="I444" s="134"/>
      <c r="J444" s="134"/>
      <c r="K444" s="39" t="str">
        <f t="shared" si="6"/>
        <v/>
      </c>
    </row>
    <row r="445" spans="3:11" ht="30" customHeight="1">
      <c r="C445" s="131"/>
      <c r="D445" s="132"/>
      <c r="E445" s="132"/>
      <c r="F445" s="132"/>
      <c r="G445" s="133"/>
      <c r="H445" s="127"/>
      <c r="I445" s="134"/>
      <c r="J445" s="134"/>
      <c r="K445" s="39" t="str">
        <f t="shared" si="6"/>
        <v/>
      </c>
    </row>
    <row r="446" spans="3:11" ht="30" customHeight="1">
      <c r="C446" s="131"/>
      <c r="D446" s="132"/>
      <c r="E446" s="132"/>
      <c r="F446" s="132"/>
      <c r="G446" s="133"/>
      <c r="H446" s="127"/>
      <c r="I446" s="134"/>
      <c r="J446" s="134"/>
      <c r="K446" s="39" t="str">
        <f t="shared" si="6"/>
        <v/>
      </c>
    </row>
    <row r="447" spans="3:11" ht="30" customHeight="1">
      <c r="C447" s="131"/>
      <c r="D447" s="132"/>
      <c r="E447" s="132"/>
      <c r="F447" s="132"/>
      <c r="G447" s="133"/>
      <c r="H447" s="127"/>
      <c r="I447" s="134"/>
      <c r="J447" s="134"/>
      <c r="K447" s="39" t="str">
        <f t="shared" si="6"/>
        <v/>
      </c>
    </row>
    <row r="448" spans="3:11" ht="30" customHeight="1">
      <c r="C448" s="131"/>
      <c r="D448" s="132"/>
      <c r="E448" s="132"/>
      <c r="F448" s="132"/>
      <c r="G448" s="133"/>
      <c r="H448" s="127"/>
      <c r="I448" s="134"/>
      <c r="J448" s="134"/>
      <c r="K448" s="39" t="str">
        <f t="shared" si="6"/>
        <v/>
      </c>
    </row>
    <row r="449" spans="3:11" ht="30" customHeight="1">
      <c r="C449" s="131"/>
      <c r="D449" s="132"/>
      <c r="E449" s="132"/>
      <c r="F449" s="132"/>
      <c r="G449" s="133"/>
      <c r="H449" s="127"/>
      <c r="I449" s="134"/>
      <c r="J449" s="134"/>
      <c r="K449" s="39" t="str">
        <f t="shared" si="6"/>
        <v/>
      </c>
    </row>
    <row r="450" spans="3:11" ht="30" customHeight="1">
      <c r="C450" s="131"/>
      <c r="D450" s="132"/>
      <c r="E450" s="132"/>
      <c r="F450" s="132"/>
      <c r="G450" s="133"/>
      <c r="H450" s="127"/>
      <c r="I450" s="134"/>
      <c r="J450" s="134"/>
      <c r="K450" s="39" t="str">
        <f t="shared" si="6"/>
        <v/>
      </c>
    </row>
    <row r="451" spans="3:11" ht="30" customHeight="1">
      <c r="C451" s="131"/>
      <c r="D451" s="132"/>
      <c r="E451" s="132"/>
      <c r="F451" s="132"/>
      <c r="G451" s="133"/>
      <c r="H451" s="127"/>
      <c r="I451" s="134"/>
      <c r="J451" s="134"/>
      <c r="K451" s="39" t="str">
        <f t="shared" si="6"/>
        <v/>
      </c>
    </row>
    <row r="452" spans="3:11" ht="30" customHeight="1">
      <c r="C452" s="131"/>
      <c r="D452" s="132"/>
      <c r="E452" s="132"/>
      <c r="F452" s="132"/>
      <c r="G452" s="133"/>
      <c r="H452" s="127"/>
      <c r="I452" s="134"/>
      <c r="J452" s="134"/>
      <c r="K452" s="39" t="str">
        <f t="shared" si="6"/>
        <v/>
      </c>
    </row>
    <row r="453" spans="3:11" ht="30" customHeight="1">
      <c r="C453" s="131"/>
      <c r="D453" s="132"/>
      <c r="E453" s="132"/>
      <c r="F453" s="132"/>
      <c r="G453" s="133"/>
      <c r="H453" s="127"/>
      <c r="I453" s="134"/>
      <c r="J453" s="134"/>
      <c r="K453" s="39" t="str">
        <f t="shared" si="6"/>
        <v/>
      </c>
    </row>
    <row r="454" spans="3:11" ht="30" customHeight="1">
      <c r="C454" s="131"/>
      <c r="D454" s="132"/>
      <c r="E454" s="132"/>
      <c r="F454" s="132"/>
      <c r="G454" s="133"/>
      <c r="H454" s="127"/>
      <c r="I454" s="134"/>
      <c r="J454" s="134"/>
      <c r="K454" s="39" t="str">
        <f t="shared" si="6"/>
        <v/>
      </c>
    </row>
    <row r="455" spans="3:11" ht="30" customHeight="1">
      <c r="C455" s="131"/>
      <c r="D455" s="132"/>
      <c r="E455" s="132"/>
      <c r="F455" s="132"/>
      <c r="G455" s="133"/>
      <c r="H455" s="127"/>
      <c r="I455" s="134"/>
      <c r="J455" s="134"/>
      <c r="K455" s="39" t="str">
        <f t="shared" ref="K455:K518" si="7">IF(G455="","",IF(H455="",MONTH(G455),MONTH(H455)))</f>
        <v/>
      </c>
    </row>
    <row r="456" spans="3:11" ht="30" customHeight="1">
      <c r="C456" s="131"/>
      <c r="D456" s="132"/>
      <c r="E456" s="132"/>
      <c r="F456" s="132"/>
      <c r="G456" s="133"/>
      <c r="H456" s="127"/>
      <c r="I456" s="134"/>
      <c r="J456" s="134"/>
      <c r="K456" s="39" t="str">
        <f t="shared" si="7"/>
        <v/>
      </c>
    </row>
    <row r="457" spans="3:11" ht="30" customHeight="1">
      <c r="C457" s="131"/>
      <c r="D457" s="132"/>
      <c r="E457" s="132"/>
      <c r="F457" s="132"/>
      <c r="G457" s="133"/>
      <c r="H457" s="127"/>
      <c r="I457" s="134"/>
      <c r="J457" s="134"/>
      <c r="K457" s="39" t="str">
        <f t="shared" si="7"/>
        <v/>
      </c>
    </row>
    <row r="458" spans="3:11" ht="30" customHeight="1">
      <c r="C458" s="131"/>
      <c r="D458" s="132"/>
      <c r="E458" s="132"/>
      <c r="F458" s="132"/>
      <c r="G458" s="133"/>
      <c r="H458" s="127"/>
      <c r="I458" s="134"/>
      <c r="J458" s="134"/>
      <c r="K458" s="39" t="str">
        <f t="shared" si="7"/>
        <v/>
      </c>
    </row>
    <row r="459" spans="3:11" ht="30" customHeight="1">
      <c r="C459" s="131"/>
      <c r="D459" s="132"/>
      <c r="E459" s="132"/>
      <c r="F459" s="132"/>
      <c r="G459" s="133"/>
      <c r="H459" s="127"/>
      <c r="I459" s="134"/>
      <c r="J459" s="134"/>
      <c r="K459" s="39" t="str">
        <f t="shared" si="7"/>
        <v/>
      </c>
    </row>
    <row r="460" spans="3:11" ht="30" customHeight="1">
      <c r="C460" s="131"/>
      <c r="D460" s="132"/>
      <c r="E460" s="132"/>
      <c r="F460" s="132"/>
      <c r="G460" s="133"/>
      <c r="H460" s="127"/>
      <c r="I460" s="134"/>
      <c r="J460" s="134"/>
      <c r="K460" s="39" t="str">
        <f t="shared" si="7"/>
        <v/>
      </c>
    </row>
    <row r="461" spans="3:11" ht="30" customHeight="1">
      <c r="C461" s="131"/>
      <c r="D461" s="132"/>
      <c r="E461" s="132"/>
      <c r="F461" s="132"/>
      <c r="G461" s="133"/>
      <c r="H461" s="127"/>
      <c r="I461" s="134"/>
      <c r="J461" s="134"/>
      <c r="K461" s="39" t="str">
        <f t="shared" si="7"/>
        <v/>
      </c>
    </row>
    <row r="462" spans="3:11" ht="30" customHeight="1">
      <c r="C462" s="131"/>
      <c r="D462" s="132"/>
      <c r="E462" s="132"/>
      <c r="F462" s="132"/>
      <c r="G462" s="133"/>
      <c r="H462" s="127"/>
      <c r="I462" s="134"/>
      <c r="J462" s="134"/>
      <c r="K462" s="39" t="str">
        <f t="shared" si="7"/>
        <v/>
      </c>
    </row>
    <row r="463" spans="3:11" ht="30" customHeight="1">
      <c r="C463" s="131"/>
      <c r="D463" s="132"/>
      <c r="E463" s="132"/>
      <c r="F463" s="132"/>
      <c r="G463" s="133"/>
      <c r="H463" s="127"/>
      <c r="I463" s="134"/>
      <c r="J463" s="134"/>
      <c r="K463" s="39" t="str">
        <f t="shared" si="7"/>
        <v/>
      </c>
    </row>
    <row r="464" spans="3:11" ht="30" customHeight="1">
      <c r="C464" s="131"/>
      <c r="D464" s="132"/>
      <c r="E464" s="132"/>
      <c r="F464" s="132"/>
      <c r="G464" s="133"/>
      <c r="H464" s="127"/>
      <c r="I464" s="134"/>
      <c r="J464" s="134"/>
      <c r="K464" s="39" t="str">
        <f t="shared" si="7"/>
        <v/>
      </c>
    </row>
    <row r="465" spans="3:11" ht="30" customHeight="1">
      <c r="C465" s="131"/>
      <c r="D465" s="132"/>
      <c r="E465" s="132"/>
      <c r="F465" s="132"/>
      <c r="G465" s="133"/>
      <c r="H465" s="127"/>
      <c r="I465" s="134"/>
      <c r="J465" s="134"/>
      <c r="K465" s="39" t="str">
        <f t="shared" si="7"/>
        <v/>
      </c>
    </row>
    <row r="466" spans="3:11" ht="30" customHeight="1">
      <c r="C466" s="131"/>
      <c r="D466" s="132"/>
      <c r="E466" s="132"/>
      <c r="F466" s="132"/>
      <c r="G466" s="133"/>
      <c r="H466" s="127"/>
      <c r="I466" s="134"/>
      <c r="J466" s="134"/>
      <c r="K466" s="39" t="str">
        <f t="shared" si="7"/>
        <v/>
      </c>
    </row>
    <row r="467" spans="3:11" ht="30" customHeight="1">
      <c r="C467" s="131"/>
      <c r="D467" s="132"/>
      <c r="E467" s="132"/>
      <c r="F467" s="132"/>
      <c r="G467" s="133"/>
      <c r="H467" s="127"/>
      <c r="I467" s="134"/>
      <c r="J467" s="134"/>
      <c r="K467" s="39" t="str">
        <f t="shared" si="7"/>
        <v/>
      </c>
    </row>
    <row r="468" spans="3:11" ht="30" customHeight="1">
      <c r="C468" s="131"/>
      <c r="D468" s="132"/>
      <c r="E468" s="132"/>
      <c r="F468" s="132"/>
      <c r="G468" s="133"/>
      <c r="H468" s="127"/>
      <c r="I468" s="134"/>
      <c r="J468" s="134"/>
      <c r="K468" s="39" t="str">
        <f t="shared" si="7"/>
        <v/>
      </c>
    </row>
    <row r="469" spans="3:11" ht="30" customHeight="1">
      <c r="C469" s="131"/>
      <c r="D469" s="132"/>
      <c r="E469" s="132"/>
      <c r="F469" s="132"/>
      <c r="G469" s="133"/>
      <c r="H469" s="127"/>
      <c r="I469" s="134"/>
      <c r="J469" s="134"/>
      <c r="K469" s="39" t="str">
        <f t="shared" si="7"/>
        <v/>
      </c>
    </row>
    <row r="470" spans="3:11" ht="30" customHeight="1">
      <c r="C470" s="131"/>
      <c r="D470" s="132"/>
      <c r="E470" s="132"/>
      <c r="F470" s="132"/>
      <c r="G470" s="133"/>
      <c r="H470" s="127"/>
      <c r="I470" s="134"/>
      <c r="J470" s="134"/>
      <c r="K470" s="39" t="str">
        <f t="shared" si="7"/>
        <v/>
      </c>
    </row>
    <row r="471" spans="3:11" ht="30" customHeight="1">
      <c r="C471" s="131"/>
      <c r="D471" s="132"/>
      <c r="E471" s="132"/>
      <c r="F471" s="132"/>
      <c r="G471" s="133"/>
      <c r="H471" s="127"/>
      <c r="I471" s="134"/>
      <c r="J471" s="134"/>
      <c r="K471" s="39" t="str">
        <f t="shared" si="7"/>
        <v/>
      </c>
    </row>
    <row r="472" spans="3:11" ht="30" customHeight="1">
      <c r="C472" s="131"/>
      <c r="D472" s="132"/>
      <c r="E472" s="132"/>
      <c r="F472" s="132"/>
      <c r="G472" s="133"/>
      <c r="H472" s="127"/>
      <c r="I472" s="134"/>
      <c r="J472" s="134"/>
      <c r="K472" s="39" t="str">
        <f t="shared" si="7"/>
        <v/>
      </c>
    </row>
    <row r="473" spans="3:11" ht="30" customHeight="1">
      <c r="C473" s="131"/>
      <c r="D473" s="132"/>
      <c r="E473" s="132"/>
      <c r="F473" s="132"/>
      <c r="G473" s="133"/>
      <c r="H473" s="127"/>
      <c r="I473" s="134"/>
      <c r="J473" s="134"/>
      <c r="K473" s="39" t="str">
        <f t="shared" si="7"/>
        <v/>
      </c>
    </row>
    <row r="474" spans="3:11" ht="30" customHeight="1">
      <c r="C474" s="131"/>
      <c r="D474" s="132"/>
      <c r="E474" s="132"/>
      <c r="F474" s="132"/>
      <c r="G474" s="133"/>
      <c r="H474" s="127"/>
      <c r="I474" s="134"/>
      <c r="J474" s="134"/>
      <c r="K474" s="39" t="str">
        <f t="shared" si="7"/>
        <v/>
      </c>
    </row>
    <row r="475" spans="3:11" ht="30" customHeight="1">
      <c r="C475" s="131"/>
      <c r="D475" s="132"/>
      <c r="E475" s="132"/>
      <c r="F475" s="132"/>
      <c r="G475" s="133"/>
      <c r="H475" s="127"/>
      <c r="I475" s="134"/>
      <c r="J475" s="134"/>
      <c r="K475" s="39" t="str">
        <f t="shared" si="7"/>
        <v/>
      </c>
    </row>
    <row r="476" spans="3:11" ht="30" customHeight="1">
      <c r="C476" s="131"/>
      <c r="D476" s="132"/>
      <c r="E476" s="132"/>
      <c r="F476" s="132"/>
      <c r="G476" s="133"/>
      <c r="H476" s="127"/>
      <c r="I476" s="134"/>
      <c r="J476" s="134"/>
      <c r="K476" s="39" t="str">
        <f t="shared" si="7"/>
        <v/>
      </c>
    </row>
    <row r="477" spans="3:11" ht="30" customHeight="1">
      <c r="C477" s="131"/>
      <c r="D477" s="132"/>
      <c r="E477" s="132"/>
      <c r="F477" s="132"/>
      <c r="G477" s="133"/>
      <c r="H477" s="127"/>
      <c r="I477" s="134"/>
      <c r="J477" s="134"/>
      <c r="K477" s="39" t="str">
        <f t="shared" si="7"/>
        <v/>
      </c>
    </row>
    <row r="478" spans="3:11" ht="30" customHeight="1">
      <c r="C478" s="131"/>
      <c r="D478" s="132"/>
      <c r="E478" s="132"/>
      <c r="F478" s="132"/>
      <c r="G478" s="133"/>
      <c r="H478" s="127"/>
      <c r="I478" s="134"/>
      <c r="J478" s="134"/>
      <c r="K478" s="39" t="str">
        <f t="shared" si="7"/>
        <v/>
      </c>
    </row>
    <row r="479" spans="3:11" ht="30" customHeight="1">
      <c r="C479" s="131"/>
      <c r="D479" s="132"/>
      <c r="E479" s="132"/>
      <c r="F479" s="132"/>
      <c r="G479" s="133"/>
      <c r="H479" s="127"/>
      <c r="I479" s="134"/>
      <c r="J479" s="134"/>
      <c r="K479" s="39" t="str">
        <f t="shared" si="7"/>
        <v/>
      </c>
    </row>
    <row r="480" spans="3:11" ht="30" customHeight="1">
      <c r="C480" s="131"/>
      <c r="D480" s="132"/>
      <c r="E480" s="132"/>
      <c r="F480" s="132"/>
      <c r="G480" s="133"/>
      <c r="H480" s="127"/>
      <c r="I480" s="134"/>
      <c r="J480" s="134"/>
      <c r="K480" s="39" t="str">
        <f t="shared" si="7"/>
        <v/>
      </c>
    </row>
    <row r="481" spans="3:11" ht="30" customHeight="1">
      <c r="C481" s="131"/>
      <c r="D481" s="132"/>
      <c r="E481" s="132"/>
      <c r="F481" s="132"/>
      <c r="G481" s="133"/>
      <c r="H481" s="127"/>
      <c r="I481" s="134"/>
      <c r="J481" s="134"/>
      <c r="K481" s="39" t="str">
        <f t="shared" si="7"/>
        <v/>
      </c>
    </row>
    <row r="482" spans="3:11" ht="30" customHeight="1">
      <c r="C482" s="131"/>
      <c r="D482" s="132"/>
      <c r="E482" s="132"/>
      <c r="F482" s="132"/>
      <c r="G482" s="133"/>
      <c r="H482" s="127"/>
      <c r="I482" s="134"/>
      <c r="J482" s="134"/>
      <c r="K482" s="39" t="str">
        <f t="shared" si="7"/>
        <v/>
      </c>
    </row>
    <row r="483" spans="3:11" ht="30" customHeight="1">
      <c r="C483" s="131"/>
      <c r="D483" s="132"/>
      <c r="E483" s="132"/>
      <c r="F483" s="132"/>
      <c r="G483" s="133"/>
      <c r="H483" s="127"/>
      <c r="I483" s="134"/>
      <c r="J483" s="134"/>
      <c r="K483" s="39" t="str">
        <f t="shared" si="7"/>
        <v/>
      </c>
    </row>
    <row r="484" spans="3:11" ht="30" customHeight="1">
      <c r="C484" s="131"/>
      <c r="D484" s="132"/>
      <c r="E484" s="132"/>
      <c r="F484" s="132"/>
      <c r="G484" s="133"/>
      <c r="H484" s="127"/>
      <c r="I484" s="134"/>
      <c r="J484" s="134"/>
      <c r="K484" s="39" t="str">
        <f t="shared" si="7"/>
        <v/>
      </c>
    </row>
    <row r="485" spans="3:11" ht="30" customHeight="1">
      <c r="C485" s="131"/>
      <c r="D485" s="132"/>
      <c r="E485" s="132"/>
      <c r="F485" s="132"/>
      <c r="G485" s="133"/>
      <c r="H485" s="127"/>
      <c r="I485" s="134"/>
      <c r="J485" s="134"/>
      <c r="K485" s="39" t="str">
        <f t="shared" si="7"/>
        <v/>
      </c>
    </row>
    <row r="486" spans="3:11" ht="30" customHeight="1">
      <c r="C486" s="131"/>
      <c r="D486" s="132"/>
      <c r="E486" s="132"/>
      <c r="F486" s="132"/>
      <c r="G486" s="133"/>
      <c r="H486" s="127"/>
      <c r="I486" s="134"/>
      <c r="J486" s="134"/>
      <c r="K486" s="39" t="str">
        <f t="shared" si="7"/>
        <v/>
      </c>
    </row>
    <row r="487" spans="3:11" ht="30" customHeight="1">
      <c r="C487" s="131"/>
      <c r="D487" s="132"/>
      <c r="E487" s="132"/>
      <c r="F487" s="132"/>
      <c r="G487" s="133"/>
      <c r="H487" s="127"/>
      <c r="I487" s="134"/>
      <c r="J487" s="134"/>
      <c r="K487" s="39" t="str">
        <f t="shared" si="7"/>
        <v/>
      </c>
    </row>
    <row r="488" spans="3:11" ht="30" customHeight="1">
      <c r="C488" s="131"/>
      <c r="D488" s="132"/>
      <c r="E488" s="132"/>
      <c r="F488" s="132"/>
      <c r="G488" s="133"/>
      <c r="H488" s="127"/>
      <c r="I488" s="134"/>
      <c r="J488" s="134"/>
      <c r="K488" s="39" t="str">
        <f t="shared" si="7"/>
        <v/>
      </c>
    </row>
    <row r="489" spans="3:11" ht="30" customHeight="1">
      <c r="C489" s="131"/>
      <c r="D489" s="132"/>
      <c r="E489" s="132"/>
      <c r="F489" s="132"/>
      <c r="G489" s="133"/>
      <c r="H489" s="127"/>
      <c r="I489" s="134"/>
      <c r="J489" s="134"/>
      <c r="K489" s="39" t="str">
        <f t="shared" si="7"/>
        <v/>
      </c>
    </row>
    <row r="490" spans="3:11" ht="30" customHeight="1">
      <c r="C490" s="131"/>
      <c r="D490" s="132"/>
      <c r="E490" s="132"/>
      <c r="F490" s="132"/>
      <c r="G490" s="133"/>
      <c r="H490" s="127"/>
      <c r="I490" s="134"/>
      <c r="J490" s="134"/>
      <c r="K490" s="39" t="str">
        <f t="shared" si="7"/>
        <v/>
      </c>
    </row>
    <row r="491" spans="3:11" ht="30" customHeight="1">
      <c r="C491" s="131"/>
      <c r="D491" s="132"/>
      <c r="E491" s="132"/>
      <c r="F491" s="132"/>
      <c r="G491" s="133"/>
      <c r="H491" s="127"/>
      <c r="I491" s="134"/>
      <c r="J491" s="134"/>
      <c r="K491" s="39" t="str">
        <f t="shared" si="7"/>
        <v/>
      </c>
    </row>
    <row r="492" spans="3:11" ht="30" customHeight="1">
      <c r="C492" s="131"/>
      <c r="D492" s="132"/>
      <c r="E492" s="132"/>
      <c r="F492" s="132"/>
      <c r="G492" s="133"/>
      <c r="H492" s="127"/>
      <c r="I492" s="134"/>
      <c r="J492" s="134"/>
      <c r="K492" s="39" t="str">
        <f t="shared" si="7"/>
        <v/>
      </c>
    </row>
    <row r="493" spans="3:11" ht="30" customHeight="1">
      <c r="C493" s="131"/>
      <c r="D493" s="132"/>
      <c r="E493" s="132"/>
      <c r="F493" s="132"/>
      <c r="G493" s="133"/>
      <c r="H493" s="127"/>
      <c r="I493" s="134"/>
      <c r="J493" s="134"/>
      <c r="K493" s="39" t="str">
        <f t="shared" si="7"/>
        <v/>
      </c>
    </row>
    <row r="494" spans="3:11" ht="30" customHeight="1">
      <c r="C494" s="131"/>
      <c r="D494" s="132"/>
      <c r="E494" s="132"/>
      <c r="F494" s="132"/>
      <c r="G494" s="133"/>
      <c r="H494" s="127"/>
      <c r="I494" s="134"/>
      <c r="J494" s="134"/>
      <c r="K494" s="39" t="str">
        <f t="shared" si="7"/>
        <v/>
      </c>
    </row>
    <row r="495" spans="3:11" ht="30" customHeight="1">
      <c r="C495" s="131"/>
      <c r="D495" s="132"/>
      <c r="E495" s="132"/>
      <c r="F495" s="132"/>
      <c r="G495" s="133"/>
      <c r="H495" s="127"/>
      <c r="I495" s="134"/>
      <c r="J495" s="134"/>
      <c r="K495" s="39" t="str">
        <f t="shared" si="7"/>
        <v/>
      </c>
    </row>
    <row r="496" spans="3:11" ht="30" customHeight="1">
      <c r="C496" s="131"/>
      <c r="D496" s="132"/>
      <c r="E496" s="132"/>
      <c r="F496" s="132"/>
      <c r="G496" s="133"/>
      <c r="H496" s="127"/>
      <c r="I496" s="134"/>
      <c r="J496" s="134"/>
      <c r="K496" s="39" t="str">
        <f t="shared" si="7"/>
        <v/>
      </c>
    </row>
    <row r="497" spans="3:11" ht="30" customHeight="1">
      <c r="C497" s="131"/>
      <c r="D497" s="132"/>
      <c r="E497" s="132"/>
      <c r="F497" s="132"/>
      <c r="G497" s="133"/>
      <c r="H497" s="127"/>
      <c r="I497" s="134"/>
      <c r="J497" s="134"/>
      <c r="K497" s="39" t="str">
        <f t="shared" si="7"/>
        <v/>
      </c>
    </row>
    <row r="498" spans="3:11" ht="30" customHeight="1">
      <c r="C498" s="131"/>
      <c r="D498" s="132"/>
      <c r="E498" s="132"/>
      <c r="F498" s="132"/>
      <c r="G498" s="133"/>
      <c r="H498" s="127"/>
      <c r="I498" s="134"/>
      <c r="J498" s="134"/>
      <c r="K498" s="39" t="str">
        <f t="shared" si="7"/>
        <v/>
      </c>
    </row>
    <row r="499" spans="3:11" ht="30" customHeight="1">
      <c r="C499" s="131"/>
      <c r="D499" s="132"/>
      <c r="E499" s="132"/>
      <c r="F499" s="132"/>
      <c r="G499" s="133"/>
      <c r="H499" s="127"/>
      <c r="I499" s="134"/>
      <c r="J499" s="134"/>
      <c r="K499" s="39" t="str">
        <f t="shared" si="7"/>
        <v/>
      </c>
    </row>
    <row r="500" spans="3:11" ht="30" customHeight="1">
      <c r="C500" s="131"/>
      <c r="D500" s="132"/>
      <c r="E500" s="132"/>
      <c r="F500" s="132"/>
      <c r="G500" s="133"/>
      <c r="H500" s="127"/>
      <c r="I500" s="134"/>
      <c r="J500" s="134"/>
      <c r="K500" s="39" t="str">
        <f t="shared" si="7"/>
        <v/>
      </c>
    </row>
    <row r="501" spans="3:11" ht="30" customHeight="1">
      <c r="C501" s="131"/>
      <c r="D501" s="132"/>
      <c r="E501" s="132"/>
      <c r="F501" s="132"/>
      <c r="G501" s="133"/>
      <c r="H501" s="127"/>
      <c r="I501" s="134"/>
      <c r="J501" s="134"/>
      <c r="K501" s="39" t="str">
        <f t="shared" si="7"/>
        <v/>
      </c>
    </row>
    <row r="502" spans="3:11" ht="30" customHeight="1">
      <c r="C502" s="131"/>
      <c r="D502" s="132"/>
      <c r="E502" s="132"/>
      <c r="F502" s="132"/>
      <c r="G502" s="133"/>
      <c r="H502" s="127"/>
      <c r="I502" s="134"/>
      <c r="J502" s="134"/>
      <c r="K502" s="39" t="str">
        <f t="shared" si="7"/>
        <v/>
      </c>
    </row>
    <row r="503" spans="3:11" ht="30" customHeight="1">
      <c r="C503" s="131"/>
      <c r="D503" s="132"/>
      <c r="E503" s="132"/>
      <c r="F503" s="132"/>
      <c r="G503" s="133"/>
      <c r="H503" s="127"/>
      <c r="I503" s="134"/>
      <c r="J503" s="134"/>
      <c r="K503" s="39" t="str">
        <f t="shared" si="7"/>
        <v/>
      </c>
    </row>
    <row r="504" spans="3:11" ht="30" customHeight="1">
      <c r="C504" s="131"/>
      <c r="D504" s="132"/>
      <c r="E504" s="132"/>
      <c r="F504" s="132"/>
      <c r="G504" s="133"/>
      <c r="H504" s="127"/>
      <c r="I504" s="134"/>
      <c r="J504" s="134"/>
      <c r="K504" s="39" t="str">
        <f t="shared" si="7"/>
        <v/>
      </c>
    </row>
    <row r="505" spans="3:11" ht="30" customHeight="1">
      <c r="C505" s="131"/>
      <c r="D505" s="132"/>
      <c r="E505" s="132"/>
      <c r="F505" s="132"/>
      <c r="G505" s="133"/>
      <c r="H505" s="127"/>
      <c r="I505" s="134"/>
      <c r="J505" s="134"/>
      <c r="K505" s="39" t="str">
        <f t="shared" si="7"/>
        <v/>
      </c>
    </row>
    <row r="506" spans="3:11" ht="30" customHeight="1">
      <c r="C506" s="131"/>
      <c r="D506" s="132"/>
      <c r="E506" s="132"/>
      <c r="F506" s="132"/>
      <c r="G506" s="133"/>
      <c r="H506" s="127"/>
      <c r="I506" s="134"/>
      <c r="J506" s="134"/>
      <c r="K506" s="39" t="str">
        <f t="shared" si="7"/>
        <v/>
      </c>
    </row>
    <row r="507" spans="3:11" ht="30" customHeight="1">
      <c r="C507" s="131"/>
      <c r="D507" s="132"/>
      <c r="E507" s="132"/>
      <c r="F507" s="132"/>
      <c r="G507" s="133"/>
      <c r="H507" s="127"/>
      <c r="I507" s="134"/>
      <c r="J507" s="134"/>
      <c r="K507" s="39" t="str">
        <f t="shared" si="7"/>
        <v/>
      </c>
    </row>
    <row r="508" spans="3:11" ht="30" customHeight="1">
      <c r="C508" s="131"/>
      <c r="D508" s="132"/>
      <c r="E508" s="132"/>
      <c r="F508" s="132"/>
      <c r="G508" s="133"/>
      <c r="H508" s="127"/>
      <c r="I508" s="134"/>
      <c r="J508" s="134"/>
      <c r="K508" s="39" t="str">
        <f t="shared" si="7"/>
        <v/>
      </c>
    </row>
    <row r="509" spans="3:11" ht="30" customHeight="1">
      <c r="C509" s="131"/>
      <c r="D509" s="132"/>
      <c r="E509" s="132"/>
      <c r="F509" s="132"/>
      <c r="G509" s="133"/>
      <c r="H509" s="127"/>
      <c r="I509" s="134"/>
      <c r="J509" s="134"/>
      <c r="K509" s="39" t="str">
        <f t="shared" si="7"/>
        <v/>
      </c>
    </row>
    <row r="510" spans="3:11" ht="30" customHeight="1">
      <c r="C510" s="131"/>
      <c r="D510" s="132"/>
      <c r="E510" s="132"/>
      <c r="F510" s="132"/>
      <c r="G510" s="133"/>
      <c r="H510" s="127"/>
      <c r="I510" s="134"/>
      <c r="J510" s="134"/>
      <c r="K510" s="39" t="str">
        <f t="shared" si="7"/>
        <v/>
      </c>
    </row>
    <row r="511" spans="3:11" ht="30" customHeight="1">
      <c r="C511" s="131"/>
      <c r="D511" s="132"/>
      <c r="E511" s="132"/>
      <c r="F511" s="132"/>
      <c r="G511" s="133"/>
      <c r="H511" s="127"/>
      <c r="I511" s="134"/>
      <c r="J511" s="134"/>
      <c r="K511" s="39" t="str">
        <f t="shared" si="7"/>
        <v/>
      </c>
    </row>
    <row r="512" spans="3:11" ht="30" customHeight="1">
      <c r="C512" s="131"/>
      <c r="D512" s="132"/>
      <c r="E512" s="132"/>
      <c r="F512" s="132"/>
      <c r="G512" s="133"/>
      <c r="H512" s="127"/>
      <c r="I512" s="134"/>
      <c r="J512" s="134"/>
      <c r="K512" s="39" t="str">
        <f t="shared" si="7"/>
        <v/>
      </c>
    </row>
    <row r="513" spans="3:11" ht="30" customHeight="1">
      <c r="C513" s="131"/>
      <c r="D513" s="132"/>
      <c r="E513" s="132"/>
      <c r="F513" s="132"/>
      <c r="G513" s="133"/>
      <c r="H513" s="127"/>
      <c r="I513" s="134"/>
      <c r="J513" s="134"/>
      <c r="K513" s="39" t="str">
        <f t="shared" si="7"/>
        <v/>
      </c>
    </row>
    <row r="514" spans="3:11" ht="30" customHeight="1">
      <c r="C514" s="131"/>
      <c r="D514" s="132"/>
      <c r="E514" s="132"/>
      <c r="F514" s="132"/>
      <c r="G514" s="133"/>
      <c r="H514" s="127"/>
      <c r="I514" s="134"/>
      <c r="J514" s="134"/>
      <c r="K514" s="39" t="str">
        <f t="shared" si="7"/>
        <v/>
      </c>
    </row>
    <row r="515" spans="3:11" ht="30" customHeight="1">
      <c r="C515" s="131"/>
      <c r="D515" s="132"/>
      <c r="E515" s="132"/>
      <c r="F515" s="132"/>
      <c r="G515" s="133"/>
      <c r="H515" s="127"/>
      <c r="I515" s="134"/>
      <c r="J515" s="134"/>
      <c r="K515" s="39" t="str">
        <f t="shared" si="7"/>
        <v/>
      </c>
    </row>
    <row r="516" spans="3:11" ht="30" customHeight="1">
      <c r="C516" s="131"/>
      <c r="D516" s="132"/>
      <c r="E516" s="132"/>
      <c r="F516" s="132"/>
      <c r="G516" s="133"/>
      <c r="H516" s="127"/>
      <c r="I516" s="134"/>
      <c r="J516" s="134"/>
      <c r="K516" s="39" t="str">
        <f t="shared" si="7"/>
        <v/>
      </c>
    </row>
    <row r="517" spans="3:11" ht="30" customHeight="1">
      <c r="C517" s="131"/>
      <c r="D517" s="132"/>
      <c r="E517" s="132"/>
      <c r="F517" s="132"/>
      <c r="G517" s="133"/>
      <c r="H517" s="127"/>
      <c r="I517" s="134"/>
      <c r="J517" s="134"/>
      <c r="K517" s="39" t="str">
        <f t="shared" si="7"/>
        <v/>
      </c>
    </row>
    <row r="518" spans="3:11" ht="30" customHeight="1">
      <c r="C518" s="131"/>
      <c r="D518" s="132"/>
      <c r="E518" s="132"/>
      <c r="F518" s="132"/>
      <c r="G518" s="133"/>
      <c r="H518" s="127"/>
      <c r="I518" s="134"/>
      <c r="J518" s="134"/>
      <c r="K518" s="39" t="str">
        <f t="shared" si="7"/>
        <v/>
      </c>
    </row>
    <row r="519" spans="3:11" ht="30" customHeight="1">
      <c r="C519" s="131"/>
      <c r="D519" s="132"/>
      <c r="E519" s="132"/>
      <c r="F519" s="132"/>
      <c r="G519" s="133"/>
      <c r="H519" s="127"/>
      <c r="I519" s="134"/>
      <c r="J519" s="134"/>
      <c r="K519" s="39" t="str">
        <f t="shared" ref="K519:K582" si="8">IF(G519="","",IF(H519="",MONTH(G519),MONTH(H519)))</f>
        <v/>
      </c>
    </row>
    <row r="520" spans="3:11" ht="30" customHeight="1">
      <c r="C520" s="131"/>
      <c r="D520" s="132"/>
      <c r="E520" s="132"/>
      <c r="F520" s="132"/>
      <c r="G520" s="133"/>
      <c r="H520" s="127"/>
      <c r="I520" s="134"/>
      <c r="J520" s="134"/>
      <c r="K520" s="39" t="str">
        <f t="shared" si="8"/>
        <v/>
      </c>
    </row>
    <row r="521" spans="3:11" ht="30" customHeight="1">
      <c r="C521" s="131"/>
      <c r="D521" s="132"/>
      <c r="E521" s="132"/>
      <c r="F521" s="132"/>
      <c r="G521" s="133"/>
      <c r="H521" s="127"/>
      <c r="I521" s="134"/>
      <c r="J521" s="134"/>
      <c r="K521" s="39" t="str">
        <f t="shared" si="8"/>
        <v/>
      </c>
    </row>
    <row r="522" spans="3:11" ht="30" customHeight="1">
      <c r="C522" s="131"/>
      <c r="D522" s="132"/>
      <c r="E522" s="132"/>
      <c r="F522" s="132"/>
      <c r="G522" s="133"/>
      <c r="H522" s="127"/>
      <c r="I522" s="134"/>
      <c r="J522" s="134"/>
      <c r="K522" s="39" t="str">
        <f t="shared" si="8"/>
        <v/>
      </c>
    </row>
    <row r="523" spans="3:11" ht="30" customHeight="1">
      <c r="C523" s="131"/>
      <c r="D523" s="132"/>
      <c r="E523" s="132"/>
      <c r="F523" s="132"/>
      <c r="G523" s="133"/>
      <c r="H523" s="127"/>
      <c r="I523" s="134"/>
      <c r="J523" s="134"/>
      <c r="K523" s="39" t="str">
        <f t="shared" si="8"/>
        <v/>
      </c>
    </row>
    <row r="524" spans="3:11" ht="30" customHeight="1">
      <c r="C524" s="131"/>
      <c r="D524" s="132"/>
      <c r="E524" s="132"/>
      <c r="F524" s="132"/>
      <c r="G524" s="133"/>
      <c r="H524" s="127"/>
      <c r="I524" s="134"/>
      <c r="J524" s="134"/>
      <c r="K524" s="39" t="str">
        <f t="shared" si="8"/>
        <v/>
      </c>
    </row>
    <row r="525" spans="3:11" ht="30" customHeight="1">
      <c r="C525" s="131"/>
      <c r="D525" s="132"/>
      <c r="E525" s="132"/>
      <c r="F525" s="132"/>
      <c r="G525" s="133"/>
      <c r="H525" s="127"/>
      <c r="I525" s="134"/>
      <c r="J525" s="134"/>
      <c r="K525" s="39" t="str">
        <f t="shared" si="8"/>
        <v/>
      </c>
    </row>
    <row r="526" spans="3:11" ht="30" customHeight="1">
      <c r="C526" s="131"/>
      <c r="D526" s="132"/>
      <c r="E526" s="132"/>
      <c r="F526" s="132"/>
      <c r="G526" s="133"/>
      <c r="H526" s="127"/>
      <c r="I526" s="134"/>
      <c r="J526" s="134"/>
      <c r="K526" s="39" t="str">
        <f t="shared" si="8"/>
        <v/>
      </c>
    </row>
    <row r="527" spans="3:11" ht="30" customHeight="1">
      <c r="C527" s="131"/>
      <c r="D527" s="132"/>
      <c r="E527" s="132"/>
      <c r="F527" s="132"/>
      <c r="G527" s="133"/>
      <c r="H527" s="127"/>
      <c r="I527" s="134"/>
      <c r="J527" s="134"/>
      <c r="K527" s="39" t="str">
        <f t="shared" si="8"/>
        <v/>
      </c>
    </row>
    <row r="528" spans="3:11" ht="30" customHeight="1">
      <c r="C528" s="131"/>
      <c r="D528" s="132"/>
      <c r="E528" s="132"/>
      <c r="F528" s="132"/>
      <c r="G528" s="133"/>
      <c r="H528" s="127"/>
      <c r="I528" s="134"/>
      <c r="J528" s="134"/>
      <c r="K528" s="39" t="str">
        <f t="shared" si="8"/>
        <v/>
      </c>
    </row>
    <row r="529" spans="3:11" ht="30" customHeight="1">
      <c r="C529" s="131"/>
      <c r="D529" s="132"/>
      <c r="E529" s="132"/>
      <c r="F529" s="132"/>
      <c r="G529" s="133"/>
      <c r="H529" s="127"/>
      <c r="I529" s="134"/>
      <c r="J529" s="134"/>
      <c r="K529" s="39" t="str">
        <f t="shared" si="8"/>
        <v/>
      </c>
    </row>
    <row r="530" spans="3:11" ht="30" customHeight="1">
      <c r="C530" s="131"/>
      <c r="D530" s="132"/>
      <c r="E530" s="132"/>
      <c r="F530" s="132"/>
      <c r="G530" s="133"/>
      <c r="H530" s="127"/>
      <c r="I530" s="134"/>
      <c r="J530" s="134"/>
      <c r="K530" s="39" t="str">
        <f t="shared" si="8"/>
        <v/>
      </c>
    </row>
    <row r="531" spans="3:11" ht="30" customHeight="1">
      <c r="C531" s="131"/>
      <c r="D531" s="132"/>
      <c r="E531" s="132"/>
      <c r="F531" s="132"/>
      <c r="G531" s="133"/>
      <c r="H531" s="127"/>
      <c r="I531" s="134"/>
      <c r="J531" s="134"/>
      <c r="K531" s="39" t="str">
        <f t="shared" si="8"/>
        <v/>
      </c>
    </row>
    <row r="532" spans="3:11" ht="30" customHeight="1">
      <c r="C532" s="131"/>
      <c r="D532" s="132"/>
      <c r="E532" s="132"/>
      <c r="F532" s="132"/>
      <c r="G532" s="133"/>
      <c r="H532" s="127"/>
      <c r="I532" s="134"/>
      <c r="J532" s="134"/>
      <c r="K532" s="39" t="str">
        <f t="shared" si="8"/>
        <v/>
      </c>
    </row>
    <row r="533" spans="3:11" ht="30" customHeight="1">
      <c r="C533" s="131"/>
      <c r="D533" s="132"/>
      <c r="E533" s="132"/>
      <c r="F533" s="132"/>
      <c r="G533" s="133"/>
      <c r="H533" s="127"/>
      <c r="I533" s="134"/>
      <c r="J533" s="134"/>
      <c r="K533" s="39" t="str">
        <f t="shared" si="8"/>
        <v/>
      </c>
    </row>
    <row r="534" spans="3:11" ht="30" customHeight="1">
      <c r="C534" s="131"/>
      <c r="D534" s="132"/>
      <c r="E534" s="132"/>
      <c r="F534" s="132"/>
      <c r="G534" s="133"/>
      <c r="H534" s="127"/>
      <c r="I534" s="134"/>
      <c r="J534" s="134"/>
      <c r="K534" s="39" t="str">
        <f t="shared" si="8"/>
        <v/>
      </c>
    </row>
    <row r="535" spans="3:11" ht="30" customHeight="1">
      <c r="C535" s="131"/>
      <c r="D535" s="132"/>
      <c r="E535" s="132"/>
      <c r="F535" s="132"/>
      <c r="G535" s="133"/>
      <c r="H535" s="127"/>
      <c r="I535" s="134"/>
      <c r="J535" s="134"/>
      <c r="K535" s="39" t="str">
        <f t="shared" si="8"/>
        <v/>
      </c>
    </row>
    <row r="536" spans="3:11" ht="30" customHeight="1">
      <c r="C536" s="131"/>
      <c r="D536" s="132"/>
      <c r="E536" s="132"/>
      <c r="F536" s="132"/>
      <c r="G536" s="133"/>
      <c r="H536" s="127"/>
      <c r="I536" s="134"/>
      <c r="J536" s="134"/>
      <c r="K536" s="39" t="str">
        <f t="shared" si="8"/>
        <v/>
      </c>
    </row>
    <row r="537" spans="3:11" ht="30" customHeight="1">
      <c r="C537" s="131"/>
      <c r="D537" s="132"/>
      <c r="E537" s="132"/>
      <c r="F537" s="132"/>
      <c r="G537" s="133"/>
      <c r="H537" s="127"/>
      <c r="I537" s="134"/>
      <c r="J537" s="134"/>
      <c r="K537" s="39" t="str">
        <f t="shared" si="8"/>
        <v/>
      </c>
    </row>
    <row r="538" spans="3:11" ht="30" customHeight="1">
      <c r="C538" s="131"/>
      <c r="D538" s="132"/>
      <c r="E538" s="132"/>
      <c r="F538" s="132"/>
      <c r="G538" s="133"/>
      <c r="H538" s="127"/>
      <c r="I538" s="134"/>
      <c r="J538" s="134"/>
      <c r="K538" s="39" t="str">
        <f t="shared" si="8"/>
        <v/>
      </c>
    </row>
    <row r="539" spans="3:11" ht="30" customHeight="1">
      <c r="C539" s="131"/>
      <c r="D539" s="132"/>
      <c r="E539" s="132"/>
      <c r="F539" s="132"/>
      <c r="G539" s="133"/>
      <c r="H539" s="127"/>
      <c r="I539" s="134"/>
      <c r="J539" s="134"/>
      <c r="K539" s="39" t="str">
        <f t="shared" si="8"/>
        <v/>
      </c>
    </row>
    <row r="540" spans="3:11" ht="30" customHeight="1">
      <c r="C540" s="131"/>
      <c r="D540" s="132"/>
      <c r="E540" s="132"/>
      <c r="F540" s="132"/>
      <c r="G540" s="133"/>
      <c r="H540" s="127"/>
      <c r="I540" s="134"/>
      <c r="J540" s="134"/>
      <c r="K540" s="39" t="str">
        <f t="shared" si="8"/>
        <v/>
      </c>
    </row>
    <row r="541" spans="3:11" ht="30" customHeight="1">
      <c r="C541" s="131"/>
      <c r="D541" s="132"/>
      <c r="E541" s="132"/>
      <c r="F541" s="132"/>
      <c r="G541" s="133"/>
      <c r="H541" s="127"/>
      <c r="I541" s="134"/>
      <c r="J541" s="134"/>
      <c r="K541" s="39" t="str">
        <f t="shared" si="8"/>
        <v/>
      </c>
    </row>
    <row r="542" spans="3:11" ht="30" customHeight="1">
      <c r="C542" s="131"/>
      <c r="D542" s="132"/>
      <c r="E542" s="132"/>
      <c r="F542" s="132"/>
      <c r="G542" s="133"/>
      <c r="H542" s="127"/>
      <c r="I542" s="134"/>
      <c r="J542" s="134"/>
      <c r="K542" s="39" t="str">
        <f t="shared" si="8"/>
        <v/>
      </c>
    </row>
    <row r="543" spans="3:11" ht="30" customHeight="1">
      <c r="C543" s="131"/>
      <c r="D543" s="132"/>
      <c r="E543" s="132"/>
      <c r="F543" s="132"/>
      <c r="G543" s="133"/>
      <c r="H543" s="127"/>
      <c r="I543" s="134"/>
      <c r="J543" s="134"/>
      <c r="K543" s="39" t="str">
        <f t="shared" si="8"/>
        <v/>
      </c>
    </row>
    <row r="544" spans="3:11" ht="30" customHeight="1">
      <c r="C544" s="131"/>
      <c r="D544" s="132"/>
      <c r="E544" s="132"/>
      <c r="F544" s="132"/>
      <c r="G544" s="133"/>
      <c r="H544" s="127"/>
      <c r="I544" s="134"/>
      <c r="J544" s="134"/>
      <c r="K544" s="39" t="str">
        <f t="shared" si="8"/>
        <v/>
      </c>
    </row>
    <row r="545" spans="3:11" ht="30" customHeight="1">
      <c r="C545" s="131"/>
      <c r="D545" s="132"/>
      <c r="E545" s="132"/>
      <c r="F545" s="132"/>
      <c r="G545" s="133"/>
      <c r="H545" s="127"/>
      <c r="I545" s="134"/>
      <c r="J545" s="134"/>
      <c r="K545" s="39" t="str">
        <f t="shared" si="8"/>
        <v/>
      </c>
    </row>
    <row r="546" spans="3:11" ht="30" customHeight="1">
      <c r="C546" s="131"/>
      <c r="D546" s="132"/>
      <c r="E546" s="132"/>
      <c r="F546" s="132"/>
      <c r="G546" s="133"/>
      <c r="H546" s="127"/>
      <c r="I546" s="134"/>
      <c r="J546" s="134"/>
      <c r="K546" s="39" t="str">
        <f t="shared" si="8"/>
        <v/>
      </c>
    </row>
    <row r="547" spans="3:11" ht="30" customHeight="1">
      <c r="C547" s="131"/>
      <c r="D547" s="132"/>
      <c r="E547" s="132"/>
      <c r="F547" s="132"/>
      <c r="G547" s="133"/>
      <c r="H547" s="127"/>
      <c r="I547" s="134"/>
      <c r="J547" s="134"/>
      <c r="K547" s="39" t="str">
        <f t="shared" si="8"/>
        <v/>
      </c>
    </row>
    <row r="548" spans="3:11" ht="30" customHeight="1">
      <c r="C548" s="131"/>
      <c r="D548" s="132"/>
      <c r="E548" s="132"/>
      <c r="F548" s="132"/>
      <c r="G548" s="133"/>
      <c r="H548" s="127"/>
      <c r="I548" s="134"/>
      <c r="J548" s="134"/>
      <c r="K548" s="39" t="str">
        <f t="shared" si="8"/>
        <v/>
      </c>
    </row>
    <row r="549" spans="3:11" ht="30" customHeight="1">
      <c r="C549" s="131"/>
      <c r="D549" s="132"/>
      <c r="E549" s="132"/>
      <c r="F549" s="132"/>
      <c r="G549" s="133"/>
      <c r="H549" s="127"/>
      <c r="I549" s="134"/>
      <c r="J549" s="134"/>
      <c r="K549" s="39" t="str">
        <f t="shared" si="8"/>
        <v/>
      </c>
    </row>
    <row r="550" spans="3:11" ht="30" customHeight="1">
      <c r="C550" s="131"/>
      <c r="D550" s="132"/>
      <c r="E550" s="132"/>
      <c r="F550" s="132"/>
      <c r="G550" s="133"/>
      <c r="H550" s="127"/>
      <c r="I550" s="134"/>
      <c r="J550" s="134"/>
      <c r="K550" s="39" t="str">
        <f t="shared" si="8"/>
        <v/>
      </c>
    </row>
    <row r="551" spans="3:11" ht="30" customHeight="1">
      <c r="C551" s="131"/>
      <c r="D551" s="132"/>
      <c r="E551" s="132"/>
      <c r="F551" s="132"/>
      <c r="G551" s="133"/>
      <c r="H551" s="127"/>
      <c r="I551" s="134"/>
      <c r="J551" s="134"/>
      <c r="K551" s="39" t="str">
        <f t="shared" si="8"/>
        <v/>
      </c>
    </row>
    <row r="552" spans="3:11" ht="30" customHeight="1">
      <c r="C552" s="131"/>
      <c r="D552" s="132"/>
      <c r="E552" s="132"/>
      <c r="F552" s="132"/>
      <c r="G552" s="133"/>
      <c r="H552" s="127"/>
      <c r="I552" s="134"/>
      <c r="J552" s="134"/>
      <c r="K552" s="39" t="str">
        <f t="shared" si="8"/>
        <v/>
      </c>
    </row>
    <row r="553" spans="3:11" ht="30" customHeight="1">
      <c r="C553" s="131"/>
      <c r="D553" s="132"/>
      <c r="E553" s="132"/>
      <c r="F553" s="132"/>
      <c r="G553" s="133"/>
      <c r="H553" s="127"/>
      <c r="I553" s="134"/>
      <c r="J553" s="134"/>
      <c r="K553" s="39" t="str">
        <f t="shared" si="8"/>
        <v/>
      </c>
    </row>
    <row r="554" spans="3:11" ht="30" customHeight="1">
      <c r="C554" s="131"/>
      <c r="D554" s="132"/>
      <c r="E554" s="132"/>
      <c r="F554" s="132"/>
      <c r="G554" s="133"/>
      <c r="H554" s="127"/>
      <c r="I554" s="134"/>
      <c r="J554" s="134"/>
      <c r="K554" s="39" t="str">
        <f t="shared" si="8"/>
        <v/>
      </c>
    </row>
    <row r="555" spans="3:11" ht="30" customHeight="1">
      <c r="C555" s="131"/>
      <c r="D555" s="132"/>
      <c r="E555" s="132"/>
      <c r="F555" s="132"/>
      <c r="G555" s="133"/>
      <c r="H555" s="127"/>
      <c r="I555" s="134"/>
      <c r="J555" s="134"/>
      <c r="K555" s="39" t="str">
        <f t="shared" si="8"/>
        <v/>
      </c>
    </row>
    <row r="556" spans="3:11" ht="30" customHeight="1">
      <c r="C556" s="131"/>
      <c r="D556" s="132"/>
      <c r="E556" s="132"/>
      <c r="F556" s="132"/>
      <c r="G556" s="133"/>
      <c r="H556" s="127"/>
      <c r="I556" s="134"/>
      <c r="J556" s="134"/>
      <c r="K556" s="39" t="str">
        <f t="shared" si="8"/>
        <v/>
      </c>
    </row>
    <row r="557" spans="3:11" ht="30" customHeight="1">
      <c r="C557" s="131"/>
      <c r="D557" s="132"/>
      <c r="E557" s="132"/>
      <c r="F557" s="132"/>
      <c r="G557" s="133"/>
      <c r="H557" s="127"/>
      <c r="I557" s="134"/>
      <c r="J557" s="134"/>
      <c r="K557" s="39" t="str">
        <f t="shared" si="8"/>
        <v/>
      </c>
    </row>
    <row r="558" spans="3:11" ht="30" customHeight="1">
      <c r="C558" s="131"/>
      <c r="D558" s="132"/>
      <c r="E558" s="132"/>
      <c r="F558" s="132"/>
      <c r="G558" s="133"/>
      <c r="H558" s="127"/>
      <c r="I558" s="134"/>
      <c r="J558" s="134"/>
      <c r="K558" s="39" t="str">
        <f t="shared" si="8"/>
        <v/>
      </c>
    </row>
    <row r="559" spans="3:11" ht="30" customHeight="1">
      <c r="C559" s="131"/>
      <c r="D559" s="132"/>
      <c r="E559" s="132"/>
      <c r="F559" s="132"/>
      <c r="G559" s="133"/>
      <c r="H559" s="127"/>
      <c r="I559" s="134"/>
      <c r="J559" s="134"/>
      <c r="K559" s="39" t="str">
        <f t="shared" si="8"/>
        <v/>
      </c>
    </row>
    <row r="560" spans="3:11" ht="30" customHeight="1">
      <c r="C560" s="131"/>
      <c r="D560" s="132"/>
      <c r="E560" s="132"/>
      <c r="F560" s="132"/>
      <c r="G560" s="133"/>
      <c r="H560" s="127"/>
      <c r="I560" s="134"/>
      <c r="J560" s="134"/>
      <c r="K560" s="39" t="str">
        <f t="shared" si="8"/>
        <v/>
      </c>
    </row>
    <row r="561" spans="3:11" ht="30" customHeight="1">
      <c r="C561" s="131"/>
      <c r="D561" s="132"/>
      <c r="E561" s="132"/>
      <c r="F561" s="132"/>
      <c r="G561" s="133"/>
      <c r="H561" s="127"/>
      <c r="I561" s="134"/>
      <c r="J561" s="134"/>
      <c r="K561" s="39" t="str">
        <f t="shared" si="8"/>
        <v/>
      </c>
    </row>
    <row r="562" spans="3:11" ht="30" customHeight="1">
      <c r="C562" s="131"/>
      <c r="D562" s="132"/>
      <c r="E562" s="132"/>
      <c r="F562" s="132"/>
      <c r="G562" s="133"/>
      <c r="H562" s="127"/>
      <c r="I562" s="134"/>
      <c r="J562" s="134"/>
      <c r="K562" s="39" t="str">
        <f t="shared" si="8"/>
        <v/>
      </c>
    </row>
    <row r="563" spans="3:11" ht="30" customHeight="1">
      <c r="C563" s="131"/>
      <c r="D563" s="132"/>
      <c r="E563" s="132"/>
      <c r="F563" s="132"/>
      <c r="G563" s="133"/>
      <c r="H563" s="127"/>
      <c r="I563" s="134"/>
      <c r="J563" s="134"/>
      <c r="K563" s="39" t="str">
        <f t="shared" si="8"/>
        <v/>
      </c>
    </row>
    <row r="564" spans="3:11" ht="30" customHeight="1">
      <c r="C564" s="131"/>
      <c r="D564" s="132"/>
      <c r="E564" s="132"/>
      <c r="F564" s="132"/>
      <c r="G564" s="133"/>
      <c r="H564" s="127"/>
      <c r="I564" s="134"/>
      <c r="J564" s="134"/>
      <c r="K564" s="39" t="str">
        <f t="shared" si="8"/>
        <v/>
      </c>
    </row>
    <row r="565" spans="3:11" ht="30" customHeight="1">
      <c r="C565" s="131"/>
      <c r="D565" s="132"/>
      <c r="E565" s="132"/>
      <c r="F565" s="132"/>
      <c r="G565" s="133"/>
      <c r="H565" s="127"/>
      <c r="I565" s="134"/>
      <c r="J565" s="134"/>
      <c r="K565" s="39" t="str">
        <f t="shared" si="8"/>
        <v/>
      </c>
    </row>
    <row r="566" spans="3:11" ht="30" customHeight="1">
      <c r="C566" s="131"/>
      <c r="D566" s="132"/>
      <c r="E566" s="132"/>
      <c r="F566" s="132"/>
      <c r="G566" s="133"/>
      <c r="H566" s="127"/>
      <c r="I566" s="134"/>
      <c r="J566" s="134"/>
      <c r="K566" s="39" t="str">
        <f t="shared" si="8"/>
        <v/>
      </c>
    </row>
    <row r="567" spans="3:11" ht="30" customHeight="1">
      <c r="C567" s="131"/>
      <c r="D567" s="132"/>
      <c r="E567" s="132"/>
      <c r="F567" s="132"/>
      <c r="G567" s="133"/>
      <c r="H567" s="127"/>
      <c r="I567" s="134"/>
      <c r="J567" s="134"/>
      <c r="K567" s="39" t="str">
        <f t="shared" si="8"/>
        <v/>
      </c>
    </row>
    <row r="568" spans="3:11" ht="30" customHeight="1">
      <c r="C568" s="131"/>
      <c r="D568" s="132"/>
      <c r="E568" s="132"/>
      <c r="F568" s="132"/>
      <c r="G568" s="133"/>
      <c r="H568" s="127"/>
      <c r="I568" s="134"/>
      <c r="J568" s="134"/>
      <c r="K568" s="39" t="str">
        <f t="shared" si="8"/>
        <v/>
      </c>
    </row>
    <row r="569" spans="3:11" ht="30" customHeight="1">
      <c r="C569" s="131"/>
      <c r="D569" s="132"/>
      <c r="E569" s="132"/>
      <c r="F569" s="132"/>
      <c r="G569" s="133"/>
      <c r="H569" s="127"/>
      <c r="I569" s="134"/>
      <c r="J569" s="134"/>
      <c r="K569" s="39" t="str">
        <f t="shared" si="8"/>
        <v/>
      </c>
    </row>
    <row r="570" spans="3:11" ht="30" customHeight="1">
      <c r="C570" s="131"/>
      <c r="D570" s="132"/>
      <c r="E570" s="132"/>
      <c r="F570" s="132"/>
      <c r="G570" s="133"/>
      <c r="H570" s="127"/>
      <c r="I570" s="134"/>
      <c r="J570" s="134"/>
      <c r="K570" s="39" t="str">
        <f t="shared" si="8"/>
        <v/>
      </c>
    </row>
    <row r="571" spans="3:11" ht="30" customHeight="1">
      <c r="C571" s="131"/>
      <c r="D571" s="132"/>
      <c r="E571" s="132"/>
      <c r="F571" s="132"/>
      <c r="G571" s="133"/>
      <c r="H571" s="127"/>
      <c r="I571" s="134"/>
      <c r="J571" s="134"/>
      <c r="K571" s="39" t="str">
        <f t="shared" si="8"/>
        <v/>
      </c>
    </row>
    <row r="572" spans="3:11" ht="30" customHeight="1">
      <c r="C572" s="131"/>
      <c r="D572" s="132"/>
      <c r="E572" s="132"/>
      <c r="F572" s="132"/>
      <c r="G572" s="133"/>
      <c r="H572" s="127"/>
      <c r="I572" s="134"/>
      <c r="J572" s="134"/>
      <c r="K572" s="39" t="str">
        <f t="shared" si="8"/>
        <v/>
      </c>
    </row>
    <row r="573" spans="3:11" ht="30" customHeight="1">
      <c r="C573" s="131"/>
      <c r="D573" s="132"/>
      <c r="E573" s="132"/>
      <c r="F573" s="132"/>
      <c r="G573" s="133"/>
      <c r="H573" s="127"/>
      <c r="I573" s="134"/>
      <c r="J573" s="134"/>
      <c r="K573" s="39" t="str">
        <f t="shared" si="8"/>
        <v/>
      </c>
    </row>
    <row r="574" spans="3:11" ht="30" customHeight="1">
      <c r="C574" s="131"/>
      <c r="D574" s="132"/>
      <c r="E574" s="132"/>
      <c r="F574" s="132"/>
      <c r="G574" s="133"/>
      <c r="H574" s="127"/>
      <c r="I574" s="134"/>
      <c r="J574" s="134"/>
      <c r="K574" s="39" t="str">
        <f t="shared" si="8"/>
        <v/>
      </c>
    </row>
    <row r="575" spans="3:11" ht="30" customHeight="1">
      <c r="C575" s="131"/>
      <c r="D575" s="132"/>
      <c r="E575" s="132"/>
      <c r="F575" s="132"/>
      <c r="G575" s="133"/>
      <c r="H575" s="127"/>
      <c r="I575" s="134"/>
      <c r="J575" s="134"/>
      <c r="K575" s="39" t="str">
        <f t="shared" si="8"/>
        <v/>
      </c>
    </row>
    <row r="576" spans="3:11" ht="30" customHeight="1">
      <c r="C576" s="131"/>
      <c r="D576" s="132"/>
      <c r="E576" s="132"/>
      <c r="F576" s="132"/>
      <c r="G576" s="133"/>
      <c r="H576" s="127"/>
      <c r="I576" s="134"/>
      <c r="J576" s="134"/>
      <c r="K576" s="39" t="str">
        <f t="shared" si="8"/>
        <v/>
      </c>
    </row>
    <row r="577" spans="3:11" ht="30" customHeight="1">
      <c r="C577" s="131"/>
      <c r="D577" s="132"/>
      <c r="E577" s="132"/>
      <c r="F577" s="132"/>
      <c r="G577" s="133"/>
      <c r="H577" s="127"/>
      <c r="I577" s="134"/>
      <c r="J577" s="134"/>
      <c r="K577" s="39" t="str">
        <f t="shared" si="8"/>
        <v/>
      </c>
    </row>
    <row r="578" spans="3:11" ht="30" customHeight="1">
      <c r="C578" s="131"/>
      <c r="D578" s="132"/>
      <c r="E578" s="132"/>
      <c r="F578" s="132"/>
      <c r="G578" s="133"/>
      <c r="H578" s="127"/>
      <c r="I578" s="134"/>
      <c r="J578" s="134"/>
      <c r="K578" s="39" t="str">
        <f t="shared" si="8"/>
        <v/>
      </c>
    </row>
    <row r="579" spans="3:11" ht="30" customHeight="1">
      <c r="C579" s="131"/>
      <c r="D579" s="132"/>
      <c r="E579" s="132"/>
      <c r="F579" s="132"/>
      <c r="G579" s="133"/>
      <c r="H579" s="127"/>
      <c r="I579" s="134"/>
      <c r="J579" s="134"/>
      <c r="K579" s="39" t="str">
        <f t="shared" si="8"/>
        <v/>
      </c>
    </row>
    <row r="580" spans="3:11" ht="30" customHeight="1">
      <c r="C580" s="131"/>
      <c r="D580" s="132"/>
      <c r="E580" s="132"/>
      <c r="F580" s="132"/>
      <c r="G580" s="133"/>
      <c r="H580" s="127"/>
      <c r="I580" s="134"/>
      <c r="J580" s="134"/>
      <c r="K580" s="39" t="str">
        <f t="shared" si="8"/>
        <v/>
      </c>
    </row>
    <row r="581" spans="3:11" ht="30" customHeight="1">
      <c r="C581" s="131"/>
      <c r="D581" s="132"/>
      <c r="E581" s="132"/>
      <c r="F581" s="132"/>
      <c r="G581" s="133"/>
      <c r="H581" s="127"/>
      <c r="I581" s="134"/>
      <c r="J581" s="134"/>
      <c r="K581" s="39" t="str">
        <f t="shared" si="8"/>
        <v/>
      </c>
    </row>
    <row r="582" spans="3:11" ht="30" customHeight="1">
      <c r="C582" s="131"/>
      <c r="D582" s="132"/>
      <c r="E582" s="132"/>
      <c r="F582" s="132"/>
      <c r="G582" s="133"/>
      <c r="H582" s="127"/>
      <c r="I582" s="134"/>
      <c r="J582" s="134"/>
      <c r="K582" s="39" t="str">
        <f t="shared" si="8"/>
        <v/>
      </c>
    </row>
    <row r="583" spans="3:11" ht="30" customHeight="1">
      <c r="C583" s="131"/>
      <c r="D583" s="132"/>
      <c r="E583" s="132"/>
      <c r="F583" s="132"/>
      <c r="G583" s="133"/>
      <c r="H583" s="127"/>
      <c r="I583" s="134"/>
      <c r="J583" s="134"/>
      <c r="K583" s="39" t="str">
        <f t="shared" ref="K583:K646" si="9">IF(G583="","",IF(H583="",MONTH(G583),MONTH(H583)))</f>
        <v/>
      </c>
    </row>
    <row r="584" spans="3:11" ht="30" customHeight="1">
      <c r="C584" s="131"/>
      <c r="D584" s="132"/>
      <c r="E584" s="132"/>
      <c r="F584" s="132"/>
      <c r="G584" s="133"/>
      <c r="H584" s="127"/>
      <c r="I584" s="134"/>
      <c r="J584" s="134"/>
      <c r="K584" s="39" t="str">
        <f t="shared" si="9"/>
        <v/>
      </c>
    </row>
    <row r="585" spans="3:11" ht="30" customHeight="1">
      <c r="C585" s="131"/>
      <c r="D585" s="132"/>
      <c r="E585" s="132"/>
      <c r="F585" s="132"/>
      <c r="G585" s="133"/>
      <c r="H585" s="127"/>
      <c r="I585" s="134"/>
      <c r="J585" s="134"/>
      <c r="K585" s="39" t="str">
        <f t="shared" si="9"/>
        <v/>
      </c>
    </row>
    <row r="586" spans="3:11" ht="30" customHeight="1">
      <c r="C586" s="131"/>
      <c r="D586" s="132"/>
      <c r="E586" s="132"/>
      <c r="F586" s="132"/>
      <c r="G586" s="133"/>
      <c r="H586" s="127"/>
      <c r="I586" s="134"/>
      <c r="J586" s="134"/>
      <c r="K586" s="39" t="str">
        <f t="shared" si="9"/>
        <v/>
      </c>
    </row>
    <row r="587" spans="3:11" ht="30" customHeight="1">
      <c r="C587" s="131"/>
      <c r="D587" s="132"/>
      <c r="E587" s="132"/>
      <c r="F587" s="132"/>
      <c r="G587" s="133"/>
      <c r="H587" s="127"/>
      <c r="I587" s="134"/>
      <c r="J587" s="134"/>
      <c r="K587" s="39" t="str">
        <f t="shared" si="9"/>
        <v/>
      </c>
    </row>
    <row r="588" spans="3:11" ht="30" customHeight="1">
      <c r="C588" s="131"/>
      <c r="D588" s="132"/>
      <c r="E588" s="132"/>
      <c r="F588" s="132"/>
      <c r="G588" s="133"/>
      <c r="H588" s="127"/>
      <c r="I588" s="134"/>
      <c r="J588" s="134"/>
      <c r="K588" s="39" t="str">
        <f t="shared" si="9"/>
        <v/>
      </c>
    </row>
    <row r="589" spans="3:11" ht="30" customHeight="1">
      <c r="C589" s="131"/>
      <c r="D589" s="132"/>
      <c r="E589" s="132"/>
      <c r="F589" s="132"/>
      <c r="G589" s="133"/>
      <c r="H589" s="127"/>
      <c r="I589" s="134"/>
      <c r="J589" s="134"/>
      <c r="K589" s="39" t="str">
        <f t="shared" si="9"/>
        <v/>
      </c>
    </row>
    <row r="590" spans="3:11" ht="30" customHeight="1">
      <c r="C590" s="131"/>
      <c r="D590" s="132"/>
      <c r="E590" s="132"/>
      <c r="F590" s="132"/>
      <c r="G590" s="133"/>
      <c r="H590" s="127"/>
      <c r="I590" s="134"/>
      <c r="J590" s="134"/>
      <c r="K590" s="39" t="str">
        <f t="shared" si="9"/>
        <v/>
      </c>
    </row>
    <row r="591" spans="3:11" ht="30" customHeight="1">
      <c r="C591" s="131"/>
      <c r="D591" s="132"/>
      <c r="E591" s="132"/>
      <c r="F591" s="132"/>
      <c r="G591" s="133"/>
      <c r="H591" s="127"/>
      <c r="I591" s="134"/>
      <c r="J591" s="134"/>
      <c r="K591" s="39" t="str">
        <f t="shared" si="9"/>
        <v/>
      </c>
    </row>
    <row r="592" spans="3:11" ht="30" customHeight="1">
      <c r="C592" s="131"/>
      <c r="D592" s="132"/>
      <c r="E592" s="132"/>
      <c r="F592" s="132"/>
      <c r="G592" s="133"/>
      <c r="H592" s="127"/>
      <c r="I592" s="134"/>
      <c r="J592" s="134"/>
      <c r="K592" s="39" t="str">
        <f t="shared" si="9"/>
        <v/>
      </c>
    </row>
    <row r="593" spans="3:11" ht="30" customHeight="1">
      <c r="C593" s="131"/>
      <c r="D593" s="132"/>
      <c r="E593" s="132"/>
      <c r="F593" s="132"/>
      <c r="G593" s="133"/>
      <c r="H593" s="127"/>
      <c r="I593" s="134"/>
      <c r="J593" s="134"/>
      <c r="K593" s="39" t="str">
        <f t="shared" si="9"/>
        <v/>
      </c>
    </row>
    <row r="594" spans="3:11" ht="30" customHeight="1">
      <c r="C594" s="131"/>
      <c r="D594" s="132"/>
      <c r="E594" s="132"/>
      <c r="F594" s="132"/>
      <c r="G594" s="133"/>
      <c r="H594" s="127"/>
      <c r="I594" s="134"/>
      <c r="J594" s="134"/>
      <c r="K594" s="39" t="str">
        <f t="shared" si="9"/>
        <v/>
      </c>
    </row>
    <row r="595" spans="3:11" ht="30" customHeight="1">
      <c r="C595" s="131"/>
      <c r="D595" s="132"/>
      <c r="E595" s="132"/>
      <c r="F595" s="132"/>
      <c r="G595" s="133"/>
      <c r="H595" s="127"/>
      <c r="I595" s="134"/>
      <c r="J595" s="134"/>
      <c r="K595" s="39" t="str">
        <f t="shared" si="9"/>
        <v/>
      </c>
    </row>
    <row r="596" spans="3:11" ht="30" customHeight="1">
      <c r="C596" s="131"/>
      <c r="D596" s="132"/>
      <c r="E596" s="132"/>
      <c r="F596" s="132"/>
      <c r="G596" s="133"/>
      <c r="H596" s="127"/>
      <c r="I596" s="134"/>
      <c r="J596" s="134"/>
      <c r="K596" s="39" t="str">
        <f t="shared" si="9"/>
        <v/>
      </c>
    </row>
    <row r="597" spans="3:11" ht="30" customHeight="1">
      <c r="C597" s="131"/>
      <c r="D597" s="132"/>
      <c r="E597" s="132"/>
      <c r="F597" s="132"/>
      <c r="G597" s="133"/>
      <c r="H597" s="127"/>
      <c r="I597" s="134"/>
      <c r="J597" s="134"/>
      <c r="K597" s="39" t="str">
        <f t="shared" si="9"/>
        <v/>
      </c>
    </row>
    <row r="598" spans="3:11" ht="30" customHeight="1">
      <c r="C598" s="131"/>
      <c r="D598" s="132"/>
      <c r="E598" s="132"/>
      <c r="F598" s="132"/>
      <c r="G598" s="133"/>
      <c r="H598" s="127"/>
      <c r="I598" s="134"/>
      <c r="J598" s="134"/>
      <c r="K598" s="39" t="str">
        <f t="shared" si="9"/>
        <v/>
      </c>
    </row>
    <row r="599" spans="3:11" ht="30" customHeight="1">
      <c r="C599" s="131"/>
      <c r="D599" s="132"/>
      <c r="E599" s="132"/>
      <c r="F599" s="132"/>
      <c r="G599" s="133"/>
      <c r="H599" s="127"/>
      <c r="I599" s="134"/>
      <c r="J599" s="134"/>
      <c r="K599" s="39" t="str">
        <f t="shared" si="9"/>
        <v/>
      </c>
    </row>
    <row r="600" spans="3:11" ht="30" customHeight="1">
      <c r="C600" s="131"/>
      <c r="D600" s="132"/>
      <c r="E600" s="132"/>
      <c r="F600" s="132"/>
      <c r="G600" s="133"/>
      <c r="H600" s="127"/>
      <c r="I600" s="134"/>
      <c r="J600" s="134"/>
      <c r="K600" s="39" t="str">
        <f t="shared" si="9"/>
        <v/>
      </c>
    </row>
    <row r="601" spans="3:11" ht="30" customHeight="1">
      <c r="C601" s="131"/>
      <c r="D601" s="132"/>
      <c r="E601" s="132"/>
      <c r="F601" s="132"/>
      <c r="G601" s="133"/>
      <c r="H601" s="127"/>
      <c r="I601" s="134"/>
      <c r="J601" s="134"/>
      <c r="K601" s="39" t="str">
        <f t="shared" si="9"/>
        <v/>
      </c>
    </row>
    <row r="602" spans="3:11" ht="30" customHeight="1">
      <c r="C602" s="131"/>
      <c r="D602" s="132"/>
      <c r="E602" s="132"/>
      <c r="F602" s="132"/>
      <c r="G602" s="133"/>
      <c r="H602" s="127"/>
      <c r="I602" s="134"/>
      <c r="J602" s="134"/>
      <c r="K602" s="39" t="str">
        <f t="shared" si="9"/>
        <v/>
      </c>
    </row>
    <row r="603" spans="3:11" ht="30" customHeight="1">
      <c r="C603" s="131"/>
      <c r="D603" s="132"/>
      <c r="E603" s="132"/>
      <c r="F603" s="132"/>
      <c r="G603" s="133"/>
      <c r="H603" s="127"/>
      <c r="I603" s="134"/>
      <c r="J603" s="134"/>
      <c r="K603" s="39" t="str">
        <f t="shared" si="9"/>
        <v/>
      </c>
    </row>
    <row r="604" spans="3:11" ht="30" customHeight="1">
      <c r="C604" s="131"/>
      <c r="D604" s="132"/>
      <c r="E604" s="132"/>
      <c r="F604" s="132"/>
      <c r="G604" s="133"/>
      <c r="H604" s="127"/>
      <c r="I604" s="134"/>
      <c r="J604" s="134"/>
      <c r="K604" s="39" t="str">
        <f t="shared" si="9"/>
        <v/>
      </c>
    </row>
    <row r="605" spans="3:11" ht="30" customHeight="1">
      <c r="C605" s="131"/>
      <c r="D605" s="132"/>
      <c r="E605" s="132"/>
      <c r="F605" s="132"/>
      <c r="G605" s="133"/>
      <c r="H605" s="127"/>
      <c r="I605" s="134"/>
      <c r="J605" s="134"/>
      <c r="K605" s="39" t="str">
        <f t="shared" si="9"/>
        <v/>
      </c>
    </row>
    <row r="606" spans="3:11" ht="30" customHeight="1">
      <c r="C606" s="131"/>
      <c r="D606" s="132"/>
      <c r="E606" s="132"/>
      <c r="F606" s="132"/>
      <c r="G606" s="133"/>
      <c r="H606" s="127"/>
      <c r="I606" s="134"/>
      <c r="J606" s="134"/>
      <c r="K606" s="39" t="str">
        <f t="shared" si="9"/>
        <v/>
      </c>
    </row>
    <row r="607" spans="3:11" ht="30" customHeight="1">
      <c r="C607" s="131"/>
      <c r="D607" s="132"/>
      <c r="E607" s="132"/>
      <c r="F607" s="132"/>
      <c r="G607" s="133"/>
      <c r="H607" s="127"/>
      <c r="I607" s="134"/>
      <c r="J607" s="134"/>
      <c r="K607" s="39" t="str">
        <f t="shared" si="9"/>
        <v/>
      </c>
    </row>
    <row r="608" spans="3:11" ht="30" customHeight="1">
      <c r="C608" s="131"/>
      <c r="D608" s="132"/>
      <c r="E608" s="132"/>
      <c r="F608" s="132"/>
      <c r="G608" s="133"/>
      <c r="H608" s="127"/>
      <c r="I608" s="134"/>
      <c r="J608" s="134"/>
      <c r="K608" s="39" t="str">
        <f t="shared" si="9"/>
        <v/>
      </c>
    </row>
    <row r="609" spans="3:11" ht="30" customHeight="1">
      <c r="C609" s="131"/>
      <c r="D609" s="132"/>
      <c r="E609" s="132"/>
      <c r="F609" s="132"/>
      <c r="G609" s="133"/>
      <c r="H609" s="127"/>
      <c r="I609" s="134"/>
      <c r="J609" s="134"/>
      <c r="K609" s="39" t="str">
        <f t="shared" si="9"/>
        <v/>
      </c>
    </row>
    <row r="610" spans="3:11" ht="30" customHeight="1">
      <c r="C610" s="131"/>
      <c r="D610" s="132"/>
      <c r="E610" s="132"/>
      <c r="F610" s="132"/>
      <c r="G610" s="133"/>
      <c r="H610" s="127"/>
      <c r="I610" s="134"/>
      <c r="J610" s="134"/>
      <c r="K610" s="39" t="str">
        <f t="shared" si="9"/>
        <v/>
      </c>
    </row>
    <row r="611" spans="3:11" ht="30" customHeight="1">
      <c r="C611" s="131"/>
      <c r="D611" s="132"/>
      <c r="E611" s="132"/>
      <c r="F611" s="132"/>
      <c r="G611" s="133"/>
      <c r="H611" s="127"/>
      <c r="I611" s="134"/>
      <c r="J611" s="134"/>
      <c r="K611" s="39" t="str">
        <f t="shared" si="9"/>
        <v/>
      </c>
    </row>
    <row r="612" spans="3:11" ht="30" customHeight="1">
      <c r="C612" s="131"/>
      <c r="D612" s="132"/>
      <c r="E612" s="132"/>
      <c r="F612" s="132"/>
      <c r="G612" s="133"/>
      <c r="H612" s="127"/>
      <c r="I612" s="134"/>
      <c r="J612" s="134"/>
      <c r="K612" s="39" t="str">
        <f t="shared" si="9"/>
        <v/>
      </c>
    </row>
    <row r="613" spans="3:11" ht="30" customHeight="1">
      <c r="C613" s="131"/>
      <c r="D613" s="132"/>
      <c r="E613" s="132"/>
      <c r="F613" s="132"/>
      <c r="G613" s="133"/>
      <c r="H613" s="127"/>
      <c r="I613" s="134"/>
      <c r="J613" s="134"/>
      <c r="K613" s="39" t="str">
        <f t="shared" si="9"/>
        <v/>
      </c>
    </row>
    <row r="614" spans="3:11" ht="30" customHeight="1">
      <c r="C614" s="131"/>
      <c r="D614" s="132"/>
      <c r="E614" s="132"/>
      <c r="F614" s="132"/>
      <c r="G614" s="133"/>
      <c r="H614" s="127"/>
      <c r="I614" s="134"/>
      <c r="J614" s="134"/>
      <c r="K614" s="39" t="str">
        <f t="shared" si="9"/>
        <v/>
      </c>
    </row>
    <row r="615" spans="3:11" ht="30" customHeight="1">
      <c r="C615" s="131"/>
      <c r="D615" s="132"/>
      <c r="E615" s="132"/>
      <c r="F615" s="132"/>
      <c r="G615" s="133"/>
      <c r="H615" s="127"/>
      <c r="I615" s="134"/>
      <c r="J615" s="134"/>
      <c r="K615" s="39" t="str">
        <f t="shared" si="9"/>
        <v/>
      </c>
    </row>
    <row r="616" spans="3:11" ht="30" customHeight="1">
      <c r="C616" s="131"/>
      <c r="D616" s="132"/>
      <c r="E616" s="132"/>
      <c r="F616" s="132"/>
      <c r="G616" s="133"/>
      <c r="H616" s="127"/>
      <c r="I616" s="134"/>
      <c r="J616" s="134"/>
      <c r="K616" s="39" t="str">
        <f t="shared" si="9"/>
        <v/>
      </c>
    </row>
    <row r="617" spans="3:11" ht="30" customHeight="1">
      <c r="C617" s="131"/>
      <c r="D617" s="132"/>
      <c r="E617" s="132"/>
      <c r="F617" s="132"/>
      <c r="G617" s="133"/>
      <c r="H617" s="127"/>
      <c r="I617" s="134"/>
      <c r="J617" s="134"/>
      <c r="K617" s="39" t="str">
        <f t="shared" si="9"/>
        <v/>
      </c>
    </row>
    <row r="618" spans="3:11" ht="30" customHeight="1">
      <c r="C618" s="131"/>
      <c r="D618" s="132"/>
      <c r="E618" s="132"/>
      <c r="F618" s="132"/>
      <c r="G618" s="133"/>
      <c r="H618" s="127"/>
      <c r="I618" s="134"/>
      <c r="J618" s="134"/>
      <c r="K618" s="39" t="str">
        <f t="shared" si="9"/>
        <v/>
      </c>
    </row>
    <row r="619" spans="3:11" ht="30" customHeight="1">
      <c r="C619" s="131"/>
      <c r="D619" s="132"/>
      <c r="E619" s="132"/>
      <c r="F619" s="132"/>
      <c r="G619" s="133"/>
      <c r="H619" s="127"/>
      <c r="I619" s="134"/>
      <c r="J619" s="134"/>
      <c r="K619" s="39" t="str">
        <f t="shared" si="9"/>
        <v/>
      </c>
    </row>
    <row r="620" spans="3:11" ht="30" customHeight="1">
      <c r="C620" s="131"/>
      <c r="D620" s="132"/>
      <c r="E620" s="132"/>
      <c r="F620" s="132"/>
      <c r="G620" s="133"/>
      <c r="H620" s="127"/>
      <c r="I620" s="134"/>
      <c r="J620" s="134"/>
      <c r="K620" s="39" t="str">
        <f t="shared" si="9"/>
        <v/>
      </c>
    </row>
    <row r="621" spans="3:11" ht="30" customHeight="1">
      <c r="C621" s="131"/>
      <c r="D621" s="132"/>
      <c r="E621" s="132"/>
      <c r="F621" s="132"/>
      <c r="G621" s="133"/>
      <c r="H621" s="127"/>
      <c r="I621" s="134"/>
      <c r="J621" s="134"/>
      <c r="K621" s="39" t="str">
        <f t="shared" si="9"/>
        <v/>
      </c>
    </row>
    <row r="622" spans="3:11" ht="30" customHeight="1">
      <c r="C622" s="131"/>
      <c r="D622" s="132"/>
      <c r="E622" s="132"/>
      <c r="F622" s="132"/>
      <c r="G622" s="133"/>
      <c r="H622" s="127"/>
      <c r="I622" s="134"/>
      <c r="J622" s="134"/>
      <c r="K622" s="39" t="str">
        <f t="shared" si="9"/>
        <v/>
      </c>
    </row>
    <row r="623" spans="3:11" ht="30" customHeight="1">
      <c r="C623" s="131"/>
      <c r="D623" s="132"/>
      <c r="E623" s="132"/>
      <c r="F623" s="132"/>
      <c r="G623" s="133"/>
      <c r="H623" s="127"/>
      <c r="I623" s="134"/>
      <c r="J623" s="134"/>
      <c r="K623" s="39" t="str">
        <f t="shared" si="9"/>
        <v/>
      </c>
    </row>
    <row r="624" spans="3:11" ht="30" customHeight="1">
      <c r="C624" s="131"/>
      <c r="D624" s="132"/>
      <c r="E624" s="132"/>
      <c r="F624" s="132"/>
      <c r="G624" s="133"/>
      <c r="H624" s="127"/>
      <c r="I624" s="134"/>
      <c r="J624" s="134"/>
      <c r="K624" s="39" t="str">
        <f t="shared" si="9"/>
        <v/>
      </c>
    </row>
    <row r="625" spans="3:11" ht="30" customHeight="1">
      <c r="C625" s="131"/>
      <c r="D625" s="132"/>
      <c r="E625" s="132"/>
      <c r="F625" s="132"/>
      <c r="G625" s="133"/>
      <c r="H625" s="127"/>
      <c r="I625" s="134"/>
      <c r="J625" s="134"/>
      <c r="K625" s="39" t="str">
        <f t="shared" si="9"/>
        <v/>
      </c>
    </row>
    <row r="626" spans="3:11" ht="30" customHeight="1">
      <c r="C626" s="131"/>
      <c r="D626" s="132"/>
      <c r="E626" s="132"/>
      <c r="F626" s="132"/>
      <c r="G626" s="133"/>
      <c r="H626" s="127"/>
      <c r="I626" s="134"/>
      <c r="J626" s="134"/>
      <c r="K626" s="39" t="str">
        <f t="shared" si="9"/>
        <v/>
      </c>
    </row>
    <row r="627" spans="3:11" ht="30" customHeight="1">
      <c r="C627" s="131"/>
      <c r="D627" s="132"/>
      <c r="E627" s="132"/>
      <c r="F627" s="132"/>
      <c r="G627" s="133"/>
      <c r="H627" s="127"/>
      <c r="I627" s="134"/>
      <c r="J627" s="134"/>
      <c r="K627" s="39" t="str">
        <f t="shared" si="9"/>
        <v/>
      </c>
    </row>
    <row r="628" spans="3:11" ht="30" customHeight="1">
      <c r="C628" s="131"/>
      <c r="D628" s="132"/>
      <c r="E628" s="132"/>
      <c r="F628" s="132"/>
      <c r="G628" s="133"/>
      <c r="H628" s="127"/>
      <c r="I628" s="134"/>
      <c r="J628" s="134"/>
      <c r="K628" s="39" t="str">
        <f t="shared" si="9"/>
        <v/>
      </c>
    </row>
    <row r="629" spans="3:11" ht="30" customHeight="1">
      <c r="C629" s="131"/>
      <c r="D629" s="132"/>
      <c r="E629" s="132"/>
      <c r="F629" s="132"/>
      <c r="G629" s="133"/>
      <c r="H629" s="127"/>
      <c r="I629" s="134"/>
      <c r="J629" s="134"/>
      <c r="K629" s="39" t="str">
        <f t="shared" si="9"/>
        <v/>
      </c>
    </row>
    <row r="630" spans="3:11" ht="30" customHeight="1">
      <c r="C630" s="131"/>
      <c r="D630" s="132"/>
      <c r="E630" s="132"/>
      <c r="F630" s="132"/>
      <c r="G630" s="133"/>
      <c r="H630" s="127"/>
      <c r="I630" s="134"/>
      <c r="J630" s="134"/>
      <c r="K630" s="39" t="str">
        <f t="shared" si="9"/>
        <v/>
      </c>
    </row>
    <row r="631" spans="3:11" ht="30" customHeight="1">
      <c r="C631" s="131"/>
      <c r="D631" s="132"/>
      <c r="E631" s="132"/>
      <c r="F631" s="132"/>
      <c r="G631" s="133"/>
      <c r="H631" s="127"/>
      <c r="I631" s="134"/>
      <c r="J631" s="134"/>
      <c r="K631" s="39" t="str">
        <f t="shared" si="9"/>
        <v/>
      </c>
    </row>
    <row r="632" spans="3:11" ht="30" customHeight="1">
      <c r="C632" s="131"/>
      <c r="D632" s="132"/>
      <c r="E632" s="132"/>
      <c r="F632" s="132"/>
      <c r="G632" s="133"/>
      <c r="H632" s="127"/>
      <c r="I632" s="134"/>
      <c r="J632" s="134"/>
      <c r="K632" s="39" t="str">
        <f t="shared" si="9"/>
        <v/>
      </c>
    </row>
    <row r="633" spans="3:11" ht="30" customHeight="1">
      <c r="C633" s="131"/>
      <c r="D633" s="132"/>
      <c r="E633" s="132"/>
      <c r="F633" s="132"/>
      <c r="G633" s="133"/>
      <c r="H633" s="127"/>
      <c r="I633" s="134"/>
      <c r="J633" s="134"/>
      <c r="K633" s="39" t="str">
        <f t="shared" si="9"/>
        <v/>
      </c>
    </row>
    <row r="634" spans="3:11" ht="30" customHeight="1">
      <c r="C634" s="131"/>
      <c r="D634" s="132"/>
      <c r="E634" s="132"/>
      <c r="F634" s="132"/>
      <c r="G634" s="133"/>
      <c r="H634" s="127"/>
      <c r="I634" s="134"/>
      <c r="J634" s="134"/>
      <c r="K634" s="39" t="str">
        <f t="shared" si="9"/>
        <v/>
      </c>
    </row>
    <row r="635" spans="3:11" ht="30" customHeight="1">
      <c r="C635" s="131"/>
      <c r="D635" s="132"/>
      <c r="E635" s="132"/>
      <c r="F635" s="132"/>
      <c r="G635" s="133"/>
      <c r="H635" s="127"/>
      <c r="I635" s="134"/>
      <c r="J635" s="134"/>
      <c r="K635" s="39" t="str">
        <f t="shared" si="9"/>
        <v/>
      </c>
    </row>
    <row r="636" spans="3:11" ht="30" customHeight="1">
      <c r="C636" s="131"/>
      <c r="D636" s="132"/>
      <c r="E636" s="132"/>
      <c r="F636" s="132"/>
      <c r="G636" s="133"/>
      <c r="H636" s="127"/>
      <c r="I636" s="134"/>
      <c r="J636" s="134"/>
      <c r="K636" s="39" t="str">
        <f t="shared" si="9"/>
        <v/>
      </c>
    </row>
    <row r="637" spans="3:11" ht="30" customHeight="1">
      <c r="C637" s="131"/>
      <c r="D637" s="132"/>
      <c r="E637" s="132"/>
      <c r="F637" s="132"/>
      <c r="G637" s="133"/>
      <c r="H637" s="127"/>
      <c r="I637" s="134"/>
      <c r="J637" s="134"/>
      <c r="K637" s="39" t="str">
        <f t="shared" si="9"/>
        <v/>
      </c>
    </row>
    <row r="638" spans="3:11" ht="30" customHeight="1">
      <c r="C638" s="131"/>
      <c r="D638" s="132"/>
      <c r="E638" s="132"/>
      <c r="F638" s="132"/>
      <c r="G638" s="133"/>
      <c r="H638" s="127"/>
      <c r="I638" s="134"/>
      <c r="J638" s="134"/>
      <c r="K638" s="39" t="str">
        <f t="shared" si="9"/>
        <v/>
      </c>
    </row>
    <row r="639" spans="3:11" ht="30" customHeight="1">
      <c r="C639" s="131"/>
      <c r="D639" s="132"/>
      <c r="E639" s="132"/>
      <c r="F639" s="132"/>
      <c r="G639" s="133"/>
      <c r="H639" s="127"/>
      <c r="I639" s="134"/>
      <c r="J639" s="134"/>
      <c r="K639" s="39" t="str">
        <f t="shared" si="9"/>
        <v/>
      </c>
    </row>
    <row r="640" spans="3:11" ht="30" customHeight="1">
      <c r="C640" s="131"/>
      <c r="D640" s="132"/>
      <c r="E640" s="132"/>
      <c r="F640" s="132"/>
      <c r="G640" s="133"/>
      <c r="H640" s="127"/>
      <c r="I640" s="134"/>
      <c r="J640" s="134"/>
      <c r="K640" s="39" t="str">
        <f t="shared" si="9"/>
        <v/>
      </c>
    </row>
    <row r="641" spans="3:11" ht="30" customHeight="1">
      <c r="C641" s="131"/>
      <c r="D641" s="132"/>
      <c r="E641" s="132"/>
      <c r="F641" s="132"/>
      <c r="G641" s="133"/>
      <c r="H641" s="127"/>
      <c r="I641" s="134"/>
      <c r="J641" s="134"/>
      <c r="K641" s="39" t="str">
        <f t="shared" si="9"/>
        <v/>
      </c>
    </row>
    <row r="642" spans="3:11" ht="30" customHeight="1">
      <c r="C642" s="131"/>
      <c r="D642" s="132"/>
      <c r="E642" s="132"/>
      <c r="F642" s="132"/>
      <c r="G642" s="133"/>
      <c r="H642" s="127"/>
      <c r="I642" s="134"/>
      <c r="J642" s="134"/>
      <c r="K642" s="39" t="str">
        <f t="shared" si="9"/>
        <v/>
      </c>
    </row>
    <row r="643" spans="3:11" ht="30" customHeight="1">
      <c r="C643" s="131"/>
      <c r="D643" s="132"/>
      <c r="E643" s="132"/>
      <c r="F643" s="132"/>
      <c r="G643" s="133"/>
      <c r="H643" s="127"/>
      <c r="I643" s="134"/>
      <c r="J643" s="134"/>
      <c r="K643" s="39" t="str">
        <f t="shared" si="9"/>
        <v/>
      </c>
    </row>
    <row r="644" spans="3:11" ht="30" customHeight="1">
      <c r="C644" s="131"/>
      <c r="D644" s="132"/>
      <c r="E644" s="132"/>
      <c r="F644" s="132"/>
      <c r="G644" s="133"/>
      <c r="H644" s="127"/>
      <c r="I644" s="134"/>
      <c r="J644" s="134"/>
      <c r="K644" s="39" t="str">
        <f t="shared" si="9"/>
        <v/>
      </c>
    </row>
    <row r="645" spans="3:11" ht="30" customHeight="1">
      <c r="C645" s="131"/>
      <c r="D645" s="132"/>
      <c r="E645" s="132"/>
      <c r="F645" s="132"/>
      <c r="G645" s="133"/>
      <c r="H645" s="127"/>
      <c r="I645" s="134"/>
      <c r="J645" s="134"/>
      <c r="K645" s="39" t="str">
        <f t="shared" si="9"/>
        <v/>
      </c>
    </row>
    <row r="646" spans="3:11" ht="30" customHeight="1">
      <c r="C646" s="131"/>
      <c r="D646" s="132"/>
      <c r="E646" s="132"/>
      <c r="F646" s="132"/>
      <c r="G646" s="133"/>
      <c r="H646" s="127"/>
      <c r="I646" s="134"/>
      <c r="J646" s="134"/>
      <c r="K646" s="39" t="str">
        <f t="shared" si="9"/>
        <v/>
      </c>
    </row>
    <row r="647" spans="3:11" ht="30" customHeight="1">
      <c r="C647" s="131"/>
      <c r="D647" s="132"/>
      <c r="E647" s="132"/>
      <c r="F647" s="132"/>
      <c r="G647" s="133"/>
      <c r="H647" s="127"/>
      <c r="I647" s="134"/>
      <c r="J647" s="134"/>
      <c r="K647" s="39" t="str">
        <f t="shared" ref="K647:K710" si="10">IF(G647="","",IF(H647="",MONTH(G647),MONTH(H647)))</f>
        <v/>
      </c>
    </row>
    <row r="648" spans="3:11" ht="30" customHeight="1">
      <c r="C648" s="131"/>
      <c r="D648" s="132"/>
      <c r="E648" s="132"/>
      <c r="F648" s="132"/>
      <c r="G648" s="133"/>
      <c r="H648" s="127"/>
      <c r="I648" s="134"/>
      <c r="J648" s="134"/>
      <c r="K648" s="39" t="str">
        <f t="shared" si="10"/>
        <v/>
      </c>
    </row>
    <row r="649" spans="3:11" ht="30" customHeight="1">
      <c r="C649" s="131"/>
      <c r="D649" s="132"/>
      <c r="E649" s="132"/>
      <c r="F649" s="132"/>
      <c r="G649" s="133"/>
      <c r="H649" s="127"/>
      <c r="I649" s="134"/>
      <c r="J649" s="134"/>
      <c r="K649" s="39" t="str">
        <f t="shared" si="10"/>
        <v/>
      </c>
    </row>
    <row r="650" spans="3:11" ht="30" customHeight="1">
      <c r="C650" s="131"/>
      <c r="D650" s="132"/>
      <c r="E650" s="132"/>
      <c r="F650" s="132"/>
      <c r="G650" s="133"/>
      <c r="H650" s="127"/>
      <c r="I650" s="134"/>
      <c r="J650" s="134"/>
      <c r="K650" s="39" t="str">
        <f t="shared" si="10"/>
        <v/>
      </c>
    </row>
    <row r="651" spans="3:11" ht="30" customHeight="1">
      <c r="C651" s="131"/>
      <c r="D651" s="132"/>
      <c r="E651" s="132"/>
      <c r="F651" s="132"/>
      <c r="G651" s="133"/>
      <c r="H651" s="127"/>
      <c r="I651" s="134"/>
      <c r="J651" s="134"/>
      <c r="K651" s="39" t="str">
        <f t="shared" si="10"/>
        <v/>
      </c>
    </row>
    <row r="652" spans="3:11" ht="30" customHeight="1">
      <c r="C652" s="131"/>
      <c r="D652" s="132"/>
      <c r="E652" s="132"/>
      <c r="F652" s="132"/>
      <c r="G652" s="133"/>
      <c r="H652" s="127"/>
      <c r="I652" s="134"/>
      <c r="J652" s="134"/>
      <c r="K652" s="39" t="str">
        <f t="shared" si="10"/>
        <v/>
      </c>
    </row>
    <row r="653" spans="3:11" ht="30" customHeight="1">
      <c r="C653" s="131"/>
      <c r="D653" s="132"/>
      <c r="E653" s="132"/>
      <c r="F653" s="132"/>
      <c r="G653" s="133"/>
      <c r="H653" s="127"/>
      <c r="I653" s="134"/>
      <c r="J653" s="134"/>
      <c r="K653" s="39" t="str">
        <f t="shared" si="10"/>
        <v/>
      </c>
    </row>
    <row r="654" spans="3:11" ht="30" customHeight="1">
      <c r="C654" s="131"/>
      <c r="D654" s="132"/>
      <c r="E654" s="132"/>
      <c r="F654" s="132"/>
      <c r="G654" s="133"/>
      <c r="H654" s="127"/>
      <c r="I654" s="134"/>
      <c r="J654" s="134"/>
      <c r="K654" s="39" t="str">
        <f t="shared" si="10"/>
        <v/>
      </c>
    </row>
    <row r="655" spans="3:11" ht="30" customHeight="1">
      <c r="C655" s="131"/>
      <c r="D655" s="132"/>
      <c r="E655" s="132"/>
      <c r="F655" s="132"/>
      <c r="G655" s="133"/>
      <c r="H655" s="127"/>
      <c r="I655" s="134"/>
      <c r="J655" s="134"/>
      <c r="K655" s="39" t="str">
        <f t="shared" si="10"/>
        <v/>
      </c>
    </row>
    <row r="656" spans="3:11" ht="30" customHeight="1">
      <c r="C656" s="131"/>
      <c r="D656" s="132"/>
      <c r="E656" s="132"/>
      <c r="F656" s="132"/>
      <c r="G656" s="133"/>
      <c r="H656" s="127"/>
      <c r="I656" s="134"/>
      <c r="J656" s="134"/>
      <c r="K656" s="39" t="str">
        <f t="shared" si="10"/>
        <v/>
      </c>
    </row>
    <row r="657" spans="3:11" ht="30" customHeight="1">
      <c r="C657" s="131"/>
      <c r="D657" s="132"/>
      <c r="E657" s="132"/>
      <c r="F657" s="132"/>
      <c r="G657" s="133"/>
      <c r="H657" s="127"/>
      <c r="I657" s="134"/>
      <c r="J657" s="134"/>
      <c r="K657" s="39" t="str">
        <f t="shared" si="10"/>
        <v/>
      </c>
    </row>
    <row r="658" spans="3:11" ht="30" customHeight="1">
      <c r="C658" s="131"/>
      <c r="D658" s="132"/>
      <c r="E658" s="132"/>
      <c r="F658" s="132"/>
      <c r="G658" s="133"/>
      <c r="H658" s="127"/>
      <c r="I658" s="134"/>
      <c r="J658" s="134"/>
      <c r="K658" s="39" t="str">
        <f t="shared" si="10"/>
        <v/>
      </c>
    </row>
    <row r="659" spans="3:11" ht="30" customHeight="1">
      <c r="C659" s="131"/>
      <c r="D659" s="132"/>
      <c r="E659" s="132"/>
      <c r="F659" s="132"/>
      <c r="G659" s="133"/>
      <c r="H659" s="127"/>
      <c r="I659" s="134"/>
      <c r="J659" s="134"/>
      <c r="K659" s="39" t="str">
        <f t="shared" si="10"/>
        <v/>
      </c>
    </row>
    <row r="660" spans="3:11" ht="30" customHeight="1">
      <c r="C660" s="131"/>
      <c r="D660" s="132"/>
      <c r="E660" s="132"/>
      <c r="F660" s="132"/>
      <c r="G660" s="133"/>
      <c r="H660" s="127"/>
      <c r="I660" s="134"/>
      <c r="J660" s="134"/>
      <c r="K660" s="39" t="str">
        <f t="shared" si="10"/>
        <v/>
      </c>
    </row>
    <row r="661" spans="3:11" ht="30" customHeight="1">
      <c r="C661" s="131"/>
      <c r="D661" s="132"/>
      <c r="E661" s="132"/>
      <c r="F661" s="132"/>
      <c r="G661" s="133"/>
      <c r="H661" s="127"/>
      <c r="I661" s="134"/>
      <c r="J661" s="134"/>
      <c r="K661" s="39" t="str">
        <f t="shared" si="10"/>
        <v/>
      </c>
    </row>
    <row r="662" spans="3:11" ht="30" customHeight="1">
      <c r="C662" s="131"/>
      <c r="D662" s="132"/>
      <c r="E662" s="132"/>
      <c r="F662" s="132"/>
      <c r="G662" s="133"/>
      <c r="H662" s="127"/>
      <c r="I662" s="134"/>
      <c r="J662" s="134"/>
      <c r="K662" s="39" t="str">
        <f t="shared" si="10"/>
        <v/>
      </c>
    </row>
    <row r="663" spans="3:11" ht="30" customHeight="1">
      <c r="C663" s="131"/>
      <c r="D663" s="132"/>
      <c r="E663" s="132"/>
      <c r="F663" s="132"/>
      <c r="G663" s="133"/>
      <c r="H663" s="127"/>
      <c r="I663" s="134"/>
      <c r="J663" s="134"/>
      <c r="K663" s="39" t="str">
        <f t="shared" si="10"/>
        <v/>
      </c>
    </row>
    <row r="664" spans="3:11" ht="30" customHeight="1">
      <c r="C664" s="131"/>
      <c r="D664" s="132"/>
      <c r="E664" s="132"/>
      <c r="F664" s="132"/>
      <c r="G664" s="133"/>
      <c r="H664" s="127"/>
      <c r="I664" s="134"/>
      <c r="J664" s="134"/>
      <c r="K664" s="39" t="str">
        <f t="shared" si="10"/>
        <v/>
      </c>
    </row>
    <row r="665" spans="3:11" ht="30" customHeight="1">
      <c r="C665" s="131"/>
      <c r="D665" s="132"/>
      <c r="E665" s="132"/>
      <c r="F665" s="132"/>
      <c r="G665" s="133"/>
      <c r="H665" s="127"/>
      <c r="I665" s="134"/>
      <c r="J665" s="134"/>
      <c r="K665" s="39" t="str">
        <f t="shared" si="10"/>
        <v/>
      </c>
    </row>
    <row r="666" spans="3:11" ht="30" customHeight="1">
      <c r="C666" s="131"/>
      <c r="D666" s="132"/>
      <c r="E666" s="132"/>
      <c r="F666" s="132"/>
      <c r="G666" s="133"/>
      <c r="H666" s="127"/>
      <c r="I666" s="134"/>
      <c r="J666" s="134"/>
      <c r="K666" s="39" t="str">
        <f t="shared" si="10"/>
        <v/>
      </c>
    </row>
    <row r="667" spans="3:11" ht="30" customHeight="1">
      <c r="C667" s="131"/>
      <c r="D667" s="132"/>
      <c r="E667" s="132"/>
      <c r="F667" s="132"/>
      <c r="G667" s="133"/>
      <c r="H667" s="127"/>
      <c r="I667" s="134"/>
      <c r="J667" s="134"/>
      <c r="K667" s="39" t="str">
        <f t="shared" si="10"/>
        <v/>
      </c>
    </row>
    <row r="668" spans="3:11" ht="30" customHeight="1">
      <c r="C668" s="131"/>
      <c r="D668" s="132"/>
      <c r="E668" s="132"/>
      <c r="F668" s="132"/>
      <c r="G668" s="133"/>
      <c r="H668" s="127"/>
      <c r="I668" s="134"/>
      <c r="J668" s="134"/>
      <c r="K668" s="39" t="str">
        <f t="shared" si="10"/>
        <v/>
      </c>
    </row>
    <row r="669" spans="3:11" ht="30" customHeight="1">
      <c r="C669" s="131"/>
      <c r="D669" s="132"/>
      <c r="E669" s="132"/>
      <c r="F669" s="132"/>
      <c r="G669" s="133"/>
      <c r="H669" s="127"/>
      <c r="I669" s="134"/>
      <c r="J669" s="134"/>
      <c r="K669" s="39" t="str">
        <f t="shared" si="10"/>
        <v/>
      </c>
    </row>
    <row r="670" spans="3:11" ht="30" customHeight="1">
      <c r="C670" s="131"/>
      <c r="D670" s="132"/>
      <c r="E670" s="132"/>
      <c r="F670" s="132"/>
      <c r="G670" s="133"/>
      <c r="H670" s="127"/>
      <c r="I670" s="134"/>
      <c r="J670" s="134"/>
      <c r="K670" s="39" t="str">
        <f t="shared" si="10"/>
        <v/>
      </c>
    </row>
    <row r="671" spans="3:11" ht="30" customHeight="1">
      <c r="C671" s="131"/>
      <c r="D671" s="132"/>
      <c r="E671" s="132"/>
      <c r="F671" s="132"/>
      <c r="G671" s="133"/>
      <c r="H671" s="127"/>
      <c r="I671" s="134"/>
      <c r="J671" s="134"/>
      <c r="K671" s="39" t="str">
        <f t="shared" si="10"/>
        <v/>
      </c>
    </row>
    <row r="672" spans="3:11" ht="30" customHeight="1">
      <c r="C672" s="131"/>
      <c r="D672" s="132"/>
      <c r="E672" s="132"/>
      <c r="F672" s="132"/>
      <c r="G672" s="133"/>
      <c r="H672" s="127"/>
      <c r="I672" s="134"/>
      <c r="J672" s="134"/>
      <c r="K672" s="39" t="str">
        <f t="shared" si="10"/>
        <v/>
      </c>
    </row>
    <row r="673" spans="3:11" ht="30" customHeight="1">
      <c r="C673" s="131"/>
      <c r="D673" s="132"/>
      <c r="E673" s="132"/>
      <c r="F673" s="132"/>
      <c r="G673" s="133"/>
      <c r="H673" s="127"/>
      <c r="I673" s="134"/>
      <c r="J673" s="134"/>
      <c r="K673" s="39" t="str">
        <f t="shared" si="10"/>
        <v/>
      </c>
    </row>
    <row r="674" spans="3:11" ht="30" customHeight="1">
      <c r="C674" s="131"/>
      <c r="D674" s="132"/>
      <c r="E674" s="132"/>
      <c r="F674" s="132"/>
      <c r="G674" s="133"/>
      <c r="H674" s="127"/>
      <c r="I674" s="134"/>
      <c r="J674" s="134"/>
      <c r="K674" s="39" t="str">
        <f t="shared" si="10"/>
        <v/>
      </c>
    </row>
    <row r="675" spans="3:11" ht="30" customHeight="1">
      <c r="C675" s="131"/>
      <c r="D675" s="132"/>
      <c r="E675" s="132"/>
      <c r="F675" s="132"/>
      <c r="G675" s="133"/>
      <c r="H675" s="127"/>
      <c r="I675" s="134"/>
      <c r="J675" s="134"/>
      <c r="K675" s="39" t="str">
        <f t="shared" si="10"/>
        <v/>
      </c>
    </row>
    <row r="676" spans="3:11" ht="30" customHeight="1">
      <c r="C676" s="131"/>
      <c r="D676" s="132"/>
      <c r="E676" s="132"/>
      <c r="F676" s="132"/>
      <c r="G676" s="133"/>
      <c r="H676" s="127"/>
      <c r="I676" s="134"/>
      <c r="J676" s="134"/>
      <c r="K676" s="39" t="str">
        <f t="shared" si="10"/>
        <v/>
      </c>
    </row>
    <row r="677" spans="3:11" ht="30" customHeight="1">
      <c r="C677" s="131"/>
      <c r="D677" s="132"/>
      <c r="E677" s="132"/>
      <c r="F677" s="132"/>
      <c r="G677" s="133"/>
      <c r="H677" s="127"/>
      <c r="I677" s="134"/>
      <c r="J677" s="134"/>
      <c r="K677" s="39" t="str">
        <f t="shared" si="10"/>
        <v/>
      </c>
    </row>
    <row r="678" spans="3:11" ht="30" customHeight="1">
      <c r="C678" s="131"/>
      <c r="D678" s="132"/>
      <c r="E678" s="132"/>
      <c r="F678" s="132"/>
      <c r="G678" s="133"/>
      <c r="H678" s="127"/>
      <c r="I678" s="134"/>
      <c r="J678" s="134"/>
      <c r="K678" s="39" t="str">
        <f t="shared" si="10"/>
        <v/>
      </c>
    </row>
    <row r="679" spans="3:11" ht="30" customHeight="1">
      <c r="C679" s="131"/>
      <c r="D679" s="132"/>
      <c r="E679" s="132"/>
      <c r="F679" s="132"/>
      <c r="G679" s="133"/>
      <c r="H679" s="127"/>
      <c r="I679" s="134"/>
      <c r="J679" s="134"/>
      <c r="K679" s="39" t="str">
        <f t="shared" si="10"/>
        <v/>
      </c>
    </row>
    <row r="680" spans="3:11" ht="30" customHeight="1">
      <c r="C680" s="131"/>
      <c r="D680" s="132"/>
      <c r="E680" s="132"/>
      <c r="F680" s="132"/>
      <c r="G680" s="133"/>
      <c r="H680" s="127"/>
      <c r="I680" s="134"/>
      <c r="J680" s="134"/>
      <c r="K680" s="39" t="str">
        <f t="shared" si="10"/>
        <v/>
      </c>
    </row>
    <row r="681" spans="3:11" ht="30" customHeight="1">
      <c r="C681" s="131"/>
      <c r="D681" s="132"/>
      <c r="E681" s="132"/>
      <c r="F681" s="132"/>
      <c r="G681" s="133"/>
      <c r="H681" s="127"/>
      <c r="I681" s="134"/>
      <c r="J681" s="134"/>
      <c r="K681" s="39" t="str">
        <f t="shared" si="10"/>
        <v/>
      </c>
    </row>
    <row r="682" spans="3:11" ht="30" customHeight="1">
      <c r="C682" s="131"/>
      <c r="D682" s="132"/>
      <c r="E682" s="132"/>
      <c r="F682" s="132"/>
      <c r="G682" s="133"/>
      <c r="H682" s="127"/>
      <c r="I682" s="134"/>
      <c r="J682" s="134"/>
      <c r="K682" s="39" t="str">
        <f t="shared" si="10"/>
        <v/>
      </c>
    </row>
    <row r="683" spans="3:11" ht="30" customHeight="1">
      <c r="C683" s="131"/>
      <c r="D683" s="132"/>
      <c r="E683" s="132"/>
      <c r="F683" s="132"/>
      <c r="G683" s="133"/>
      <c r="H683" s="127"/>
      <c r="I683" s="134"/>
      <c r="J683" s="134"/>
      <c r="K683" s="39" t="str">
        <f t="shared" si="10"/>
        <v/>
      </c>
    </row>
    <row r="684" spans="3:11" ht="30" customHeight="1">
      <c r="C684" s="131"/>
      <c r="D684" s="132"/>
      <c r="E684" s="132"/>
      <c r="F684" s="132"/>
      <c r="G684" s="133"/>
      <c r="H684" s="127"/>
      <c r="I684" s="134"/>
      <c r="J684" s="134"/>
      <c r="K684" s="39" t="str">
        <f t="shared" si="10"/>
        <v/>
      </c>
    </row>
    <row r="685" spans="3:11" ht="30" customHeight="1">
      <c r="C685" s="131"/>
      <c r="D685" s="132"/>
      <c r="E685" s="132"/>
      <c r="F685" s="132"/>
      <c r="G685" s="133"/>
      <c r="H685" s="127"/>
      <c r="I685" s="134"/>
      <c r="J685" s="134"/>
      <c r="K685" s="39" t="str">
        <f t="shared" si="10"/>
        <v/>
      </c>
    </row>
    <row r="686" spans="3:11" ht="30" customHeight="1">
      <c r="C686" s="131"/>
      <c r="D686" s="132"/>
      <c r="E686" s="132"/>
      <c r="F686" s="132"/>
      <c r="G686" s="133"/>
      <c r="H686" s="127"/>
      <c r="I686" s="134"/>
      <c r="J686" s="134"/>
      <c r="K686" s="39" t="str">
        <f t="shared" si="10"/>
        <v/>
      </c>
    </row>
    <row r="687" spans="3:11" ht="30" customHeight="1">
      <c r="C687" s="131"/>
      <c r="D687" s="132"/>
      <c r="E687" s="132"/>
      <c r="F687" s="132"/>
      <c r="G687" s="133"/>
      <c r="H687" s="127"/>
      <c r="I687" s="134"/>
      <c r="J687" s="134"/>
      <c r="K687" s="39" t="str">
        <f t="shared" si="10"/>
        <v/>
      </c>
    </row>
    <row r="688" spans="3:11" ht="30" customHeight="1">
      <c r="C688" s="131"/>
      <c r="D688" s="132"/>
      <c r="E688" s="132"/>
      <c r="F688" s="132"/>
      <c r="G688" s="133"/>
      <c r="H688" s="127"/>
      <c r="I688" s="134"/>
      <c r="J688" s="134"/>
      <c r="K688" s="39" t="str">
        <f t="shared" si="10"/>
        <v/>
      </c>
    </row>
    <row r="689" spans="3:11" ht="30" customHeight="1">
      <c r="C689" s="131"/>
      <c r="D689" s="132"/>
      <c r="E689" s="132"/>
      <c r="F689" s="132"/>
      <c r="G689" s="133"/>
      <c r="H689" s="127"/>
      <c r="I689" s="134"/>
      <c r="J689" s="134"/>
      <c r="K689" s="39" t="str">
        <f t="shared" si="10"/>
        <v/>
      </c>
    </row>
    <row r="690" spans="3:11" ht="30" customHeight="1">
      <c r="C690" s="131"/>
      <c r="D690" s="132"/>
      <c r="E690" s="132"/>
      <c r="F690" s="132"/>
      <c r="G690" s="133"/>
      <c r="H690" s="127"/>
      <c r="I690" s="134"/>
      <c r="J690" s="134"/>
      <c r="K690" s="39" t="str">
        <f t="shared" si="10"/>
        <v/>
      </c>
    </row>
    <row r="691" spans="3:11" ht="30" customHeight="1">
      <c r="C691" s="131"/>
      <c r="D691" s="132"/>
      <c r="E691" s="132"/>
      <c r="F691" s="132"/>
      <c r="G691" s="133"/>
      <c r="H691" s="127"/>
      <c r="I691" s="134"/>
      <c r="J691" s="134"/>
      <c r="K691" s="39" t="str">
        <f t="shared" si="10"/>
        <v/>
      </c>
    </row>
    <row r="692" spans="3:11" ht="30" customHeight="1">
      <c r="C692" s="131"/>
      <c r="D692" s="132"/>
      <c r="E692" s="132"/>
      <c r="F692" s="132"/>
      <c r="G692" s="133"/>
      <c r="H692" s="127"/>
      <c r="I692" s="134"/>
      <c r="J692" s="134"/>
      <c r="K692" s="39" t="str">
        <f t="shared" si="10"/>
        <v/>
      </c>
    </row>
    <row r="693" spans="3:11" ht="30" customHeight="1">
      <c r="C693" s="131"/>
      <c r="D693" s="132"/>
      <c r="E693" s="132"/>
      <c r="F693" s="132"/>
      <c r="G693" s="133"/>
      <c r="H693" s="127"/>
      <c r="I693" s="134"/>
      <c r="J693" s="134"/>
      <c r="K693" s="39" t="str">
        <f t="shared" si="10"/>
        <v/>
      </c>
    </row>
    <row r="694" spans="3:11" ht="30" customHeight="1">
      <c r="C694" s="131"/>
      <c r="D694" s="132"/>
      <c r="E694" s="132"/>
      <c r="F694" s="132"/>
      <c r="G694" s="133"/>
      <c r="H694" s="127"/>
      <c r="I694" s="134"/>
      <c r="J694" s="134"/>
      <c r="K694" s="39" t="str">
        <f t="shared" si="10"/>
        <v/>
      </c>
    </row>
    <row r="695" spans="3:11" ht="30" customHeight="1">
      <c r="C695" s="131"/>
      <c r="D695" s="132"/>
      <c r="E695" s="132"/>
      <c r="F695" s="132"/>
      <c r="G695" s="133"/>
      <c r="H695" s="127"/>
      <c r="I695" s="134"/>
      <c r="J695" s="134"/>
      <c r="K695" s="39" t="str">
        <f t="shared" si="10"/>
        <v/>
      </c>
    </row>
    <row r="696" spans="3:11" ht="30" customHeight="1">
      <c r="C696" s="131"/>
      <c r="D696" s="132"/>
      <c r="E696" s="132"/>
      <c r="F696" s="132"/>
      <c r="G696" s="133"/>
      <c r="H696" s="127"/>
      <c r="I696" s="134"/>
      <c r="J696" s="134"/>
      <c r="K696" s="39" t="str">
        <f t="shared" si="10"/>
        <v/>
      </c>
    </row>
    <row r="697" spans="3:11" ht="30" customHeight="1">
      <c r="C697" s="131"/>
      <c r="D697" s="132"/>
      <c r="E697" s="132"/>
      <c r="F697" s="132"/>
      <c r="G697" s="133"/>
      <c r="H697" s="127"/>
      <c r="I697" s="134"/>
      <c r="J697" s="134"/>
      <c r="K697" s="39" t="str">
        <f t="shared" si="10"/>
        <v/>
      </c>
    </row>
    <row r="698" spans="3:11" ht="30" customHeight="1">
      <c r="C698" s="131"/>
      <c r="D698" s="132"/>
      <c r="E698" s="132"/>
      <c r="F698" s="132"/>
      <c r="G698" s="133"/>
      <c r="H698" s="127"/>
      <c r="I698" s="134"/>
      <c r="J698" s="134"/>
      <c r="K698" s="39" t="str">
        <f t="shared" si="10"/>
        <v/>
      </c>
    </row>
    <row r="699" spans="3:11" ht="30" customHeight="1">
      <c r="C699" s="131"/>
      <c r="D699" s="132"/>
      <c r="E699" s="132"/>
      <c r="F699" s="132"/>
      <c r="G699" s="133"/>
      <c r="H699" s="127"/>
      <c r="I699" s="134"/>
      <c r="J699" s="134"/>
      <c r="K699" s="39" t="str">
        <f t="shared" si="10"/>
        <v/>
      </c>
    </row>
    <row r="700" spans="3:11" ht="30" customHeight="1">
      <c r="C700" s="131"/>
      <c r="D700" s="132"/>
      <c r="E700" s="132"/>
      <c r="F700" s="132"/>
      <c r="G700" s="133"/>
      <c r="H700" s="127"/>
      <c r="I700" s="134"/>
      <c r="J700" s="134"/>
      <c r="K700" s="39" t="str">
        <f t="shared" si="10"/>
        <v/>
      </c>
    </row>
    <row r="701" spans="3:11" ht="30" customHeight="1">
      <c r="C701" s="131"/>
      <c r="D701" s="132"/>
      <c r="E701" s="132"/>
      <c r="F701" s="132"/>
      <c r="G701" s="133"/>
      <c r="H701" s="127"/>
      <c r="I701" s="134"/>
      <c r="J701" s="134"/>
      <c r="K701" s="39" t="str">
        <f t="shared" si="10"/>
        <v/>
      </c>
    </row>
    <row r="702" spans="3:11" ht="30" customHeight="1">
      <c r="C702" s="131"/>
      <c r="D702" s="132"/>
      <c r="E702" s="132"/>
      <c r="F702" s="132"/>
      <c r="G702" s="133"/>
      <c r="H702" s="127"/>
      <c r="I702" s="134"/>
      <c r="J702" s="134"/>
      <c r="K702" s="39" t="str">
        <f t="shared" si="10"/>
        <v/>
      </c>
    </row>
    <row r="703" spans="3:11" ht="30" customHeight="1">
      <c r="C703" s="131"/>
      <c r="D703" s="132"/>
      <c r="E703" s="132"/>
      <c r="F703" s="132"/>
      <c r="G703" s="133"/>
      <c r="H703" s="127"/>
      <c r="I703" s="134"/>
      <c r="J703" s="134"/>
      <c r="K703" s="39" t="str">
        <f t="shared" si="10"/>
        <v/>
      </c>
    </row>
    <row r="704" spans="3:11" ht="30" customHeight="1">
      <c r="C704" s="131"/>
      <c r="D704" s="132"/>
      <c r="E704" s="132"/>
      <c r="F704" s="132"/>
      <c r="G704" s="133"/>
      <c r="H704" s="127"/>
      <c r="I704" s="134"/>
      <c r="J704" s="134"/>
      <c r="K704" s="39" t="str">
        <f t="shared" si="10"/>
        <v/>
      </c>
    </row>
    <row r="705" spans="3:11" ht="30" customHeight="1">
      <c r="C705" s="131"/>
      <c r="D705" s="132"/>
      <c r="E705" s="132"/>
      <c r="F705" s="132"/>
      <c r="G705" s="133"/>
      <c r="H705" s="127"/>
      <c r="I705" s="134"/>
      <c r="J705" s="134"/>
      <c r="K705" s="39" t="str">
        <f t="shared" si="10"/>
        <v/>
      </c>
    </row>
    <row r="706" spans="3:11" ht="30" customHeight="1">
      <c r="C706" s="131"/>
      <c r="D706" s="132"/>
      <c r="E706" s="132"/>
      <c r="F706" s="132"/>
      <c r="G706" s="133"/>
      <c r="H706" s="127"/>
      <c r="I706" s="134"/>
      <c r="J706" s="134"/>
      <c r="K706" s="39" t="str">
        <f t="shared" si="10"/>
        <v/>
      </c>
    </row>
    <row r="707" spans="3:11" ht="30" customHeight="1">
      <c r="C707" s="131"/>
      <c r="D707" s="132"/>
      <c r="E707" s="132"/>
      <c r="F707" s="132"/>
      <c r="G707" s="133"/>
      <c r="H707" s="127"/>
      <c r="I707" s="134"/>
      <c r="J707" s="134"/>
      <c r="K707" s="39" t="str">
        <f t="shared" si="10"/>
        <v/>
      </c>
    </row>
    <row r="708" spans="3:11" ht="30" customHeight="1">
      <c r="C708" s="131"/>
      <c r="D708" s="132"/>
      <c r="E708" s="132"/>
      <c r="F708" s="132"/>
      <c r="G708" s="133"/>
      <c r="H708" s="127"/>
      <c r="I708" s="134"/>
      <c r="J708" s="134"/>
      <c r="K708" s="39" t="str">
        <f t="shared" si="10"/>
        <v/>
      </c>
    </row>
    <row r="709" spans="3:11" ht="30" customHeight="1">
      <c r="C709" s="131"/>
      <c r="D709" s="132"/>
      <c r="E709" s="132"/>
      <c r="F709" s="132"/>
      <c r="G709" s="133"/>
      <c r="H709" s="127"/>
      <c r="I709" s="134"/>
      <c r="J709" s="134"/>
      <c r="K709" s="39" t="str">
        <f t="shared" si="10"/>
        <v/>
      </c>
    </row>
    <row r="710" spans="3:11" ht="30" customHeight="1">
      <c r="C710" s="131"/>
      <c r="D710" s="132"/>
      <c r="E710" s="132"/>
      <c r="F710" s="132"/>
      <c r="G710" s="133"/>
      <c r="H710" s="127"/>
      <c r="I710" s="134"/>
      <c r="J710" s="134"/>
      <c r="K710" s="39" t="str">
        <f t="shared" si="10"/>
        <v/>
      </c>
    </row>
    <row r="711" spans="3:11" ht="30" customHeight="1">
      <c r="C711" s="131"/>
      <c r="D711" s="132"/>
      <c r="E711" s="132"/>
      <c r="F711" s="132"/>
      <c r="G711" s="133"/>
      <c r="H711" s="127"/>
      <c r="I711" s="134"/>
      <c r="J711" s="134"/>
      <c r="K711" s="39" t="str">
        <f t="shared" ref="K711:K774" si="11">IF(G711="","",IF(H711="",MONTH(G711),MONTH(H711)))</f>
        <v/>
      </c>
    </row>
    <row r="712" spans="3:11" ht="30" customHeight="1">
      <c r="C712" s="131"/>
      <c r="D712" s="132"/>
      <c r="E712" s="132"/>
      <c r="F712" s="132"/>
      <c r="G712" s="133"/>
      <c r="H712" s="127"/>
      <c r="I712" s="134"/>
      <c r="J712" s="134"/>
      <c r="K712" s="39" t="str">
        <f t="shared" si="11"/>
        <v/>
      </c>
    </row>
    <row r="713" spans="3:11" ht="30" customHeight="1">
      <c r="C713" s="131"/>
      <c r="D713" s="132"/>
      <c r="E713" s="132"/>
      <c r="F713" s="132"/>
      <c r="G713" s="133"/>
      <c r="H713" s="127"/>
      <c r="I713" s="134"/>
      <c r="J713" s="134"/>
      <c r="K713" s="39" t="str">
        <f t="shared" si="11"/>
        <v/>
      </c>
    </row>
    <row r="714" spans="3:11" ht="30" customHeight="1">
      <c r="C714" s="131"/>
      <c r="D714" s="132"/>
      <c r="E714" s="132"/>
      <c r="F714" s="132"/>
      <c r="G714" s="133"/>
      <c r="H714" s="127"/>
      <c r="I714" s="134"/>
      <c r="J714" s="134"/>
      <c r="K714" s="39" t="str">
        <f t="shared" si="11"/>
        <v/>
      </c>
    </row>
    <row r="715" spans="3:11" ht="30" customHeight="1">
      <c r="C715" s="131"/>
      <c r="D715" s="132"/>
      <c r="E715" s="132"/>
      <c r="F715" s="132"/>
      <c r="G715" s="133"/>
      <c r="H715" s="127"/>
      <c r="I715" s="134"/>
      <c r="J715" s="134"/>
      <c r="K715" s="39" t="str">
        <f t="shared" si="11"/>
        <v/>
      </c>
    </row>
    <row r="716" spans="3:11" ht="30" customHeight="1">
      <c r="C716" s="131"/>
      <c r="D716" s="132"/>
      <c r="E716" s="132"/>
      <c r="F716" s="132"/>
      <c r="G716" s="133"/>
      <c r="H716" s="127"/>
      <c r="I716" s="134"/>
      <c r="J716" s="134"/>
      <c r="K716" s="39" t="str">
        <f t="shared" si="11"/>
        <v/>
      </c>
    </row>
    <row r="717" spans="3:11" ht="30" customHeight="1">
      <c r="C717" s="131"/>
      <c r="D717" s="132"/>
      <c r="E717" s="132"/>
      <c r="F717" s="132"/>
      <c r="G717" s="133"/>
      <c r="H717" s="127"/>
      <c r="I717" s="134"/>
      <c r="J717" s="134"/>
      <c r="K717" s="39" t="str">
        <f t="shared" si="11"/>
        <v/>
      </c>
    </row>
    <row r="718" spans="3:11" ht="30" customHeight="1">
      <c r="C718" s="131"/>
      <c r="D718" s="132"/>
      <c r="E718" s="132"/>
      <c r="F718" s="132"/>
      <c r="G718" s="133"/>
      <c r="H718" s="127"/>
      <c r="I718" s="134"/>
      <c r="J718" s="134"/>
      <c r="K718" s="39" t="str">
        <f t="shared" si="11"/>
        <v/>
      </c>
    </row>
    <row r="719" spans="3:11" ht="30" customHeight="1">
      <c r="C719" s="131"/>
      <c r="D719" s="132"/>
      <c r="E719" s="132"/>
      <c r="F719" s="132"/>
      <c r="G719" s="133"/>
      <c r="H719" s="127"/>
      <c r="I719" s="134"/>
      <c r="J719" s="134"/>
      <c r="K719" s="39" t="str">
        <f t="shared" si="11"/>
        <v/>
      </c>
    </row>
    <row r="720" spans="3:11" ht="30" customHeight="1">
      <c r="C720" s="131"/>
      <c r="D720" s="132"/>
      <c r="E720" s="132"/>
      <c r="F720" s="132"/>
      <c r="G720" s="133"/>
      <c r="H720" s="127"/>
      <c r="I720" s="134"/>
      <c r="J720" s="134"/>
      <c r="K720" s="39" t="str">
        <f t="shared" si="11"/>
        <v/>
      </c>
    </row>
    <row r="721" spans="3:11" ht="30" customHeight="1">
      <c r="C721" s="131"/>
      <c r="D721" s="132"/>
      <c r="E721" s="132"/>
      <c r="F721" s="132"/>
      <c r="G721" s="133"/>
      <c r="H721" s="127"/>
      <c r="I721" s="134"/>
      <c r="J721" s="134"/>
      <c r="K721" s="39" t="str">
        <f t="shared" si="11"/>
        <v/>
      </c>
    </row>
    <row r="722" spans="3:11" ht="30" customHeight="1">
      <c r="C722" s="131"/>
      <c r="D722" s="132"/>
      <c r="E722" s="132"/>
      <c r="F722" s="132"/>
      <c r="G722" s="133"/>
      <c r="H722" s="127"/>
      <c r="I722" s="134"/>
      <c r="J722" s="134"/>
      <c r="K722" s="39" t="str">
        <f t="shared" si="11"/>
        <v/>
      </c>
    </row>
    <row r="723" spans="3:11" ht="30" customHeight="1">
      <c r="C723" s="131"/>
      <c r="D723" s="132"/>
      <c r="E723" s="132"/>
      <c r="F723" s="132"/>
      <c r="G723" s="133"/>
      <c r="H723" s="127"/>
      <c r="I723" s="134"/>
      <c r="J723" s="134"/>
      <c r="K723" s="39" t="str">
        <f t="shared" si="11"/>
        <v/>
      </c>
    </row>
    <row r="724" spans="3:11" ht="30" customHeight="1">
      <c r="C724" s="131"/>
      <c r="D724" s="132"/>
      <c r="E724" s="132"/>
      <c r="F724" s="132"/>
      <c r="G724" s="133"/>
      <c r="H724" s="127"/>
      <c r="I724" s="134"/>
      <c r="J724" s="134"/>
      <c r="K724" s="39" t="str">
        <f t="shared" si="11"/>
        <v/>
      </c>
    </row>
    <row r="725" spans="3:11" ht="30" customHeight="1">
      <c r="C725" s="131"/>
      <c r="D725" s="132"/>
      <c r="E725" s="132"/>
      <c r="F725" s="132"/>
      <c r="G725" s="133"/>
      <c r="H725" s="127"/>
      <c r="I725" s="134"/>
      <c r="J725" s="134"/>
      <c r="K725" s="39" t="str">
        <f t="shared" si="11"/>
        <v/>
      </c>
    </row>
    <row r="726" spans="3:11" ht="30" customHeight="1">
      <c r="C726" s="131"/>
      <c r="D726" s="132"/>
      <c r="E726" s="132"/>
      <c r="F726" s="132"/>
      <c r="G726" s="133"/>
      <c r="H726" s="127"/>
      <c r="I726" s="134"/>
      <c r="J726" s="134"/>
      <c r="K726" s="39" t="str">
        <f t="shared" si="11"/>
        <v/>
      </c>
    </row>
    <row r="727" spans="3:11" ht="30" customHeight="1">
      <c r="C727" s="131"/>
      <c r="D727" s="132"/>
      <c r="E727" s="132"/>
      <c r="F727" s="132"/>
      <c r="G727" s="133"/>
      <c r="H727" s="127"/>
      <c r="I727" s="134"/>
      <c r="J727" s="134"/>
      <c r="K727" s="39" t="str">
        <f t="shared" si="11"/>
        <v/>
      </c>
    </row>
    <row r="728" spans="3:11" ht="30" customHeight="1">
      <c r="C728" s="131"/>
      <c r="D728" s="132"/>
      <c r="E728" s="132"/>
      <c r="F728" s="132"/>
      <c r="G728" s="133"/>
      <c r="H728" s="127"/>
      <c r="I728" s="134"/>
      <c r="J728" s="134"/>
      <c r="K728" s="39" t="str">
        <f t="shared" si="11"/>
        <v/>
      </c>
    </row>
    <row r="729" spans="3:11" ht="30" customHeight="1">
      <c r="C729" s="131"/>
      <c r="D729" s="132"/>
      <c r="E729" s="132"/>
      <c r="F729" s="132"/>
      <c r="G729" s="133"/>
      <c r="H729" s="127"/>
      <c r="I729" s="134"/>
      <c r="J729" s="134"/>
      <c r="K729" s="39" t="str">
        <f t="shared" si="11"/>
        <v/>
      </c>
    </row>
    <row r="730" spans="3:11" ht="30" customHeight="1">
      <c r="C730" s="131"/>
      <c r="D730" s="132"/>
      <c r="E730" s="132"/>
      <c r="F730" s="132"/>
      <c r="G730" s="133"/>
      <c r="H730" s="127"/>
      <c r="I730" s="134"/>
      <c r="J730" s="134"/>
      <c r="K730" s="39" t="str">
        <f t="shared" si="11"/>
        <v/>
      </c>
    </row>
    <row r="731" spans="3:11" ht="30" customHeight="1">
      <c r="C731" s="131"/>
      <c r="D731" s="132"/>
      <c r="E731" s="132"/>
      <c r="F731" s="132"/>
      <c r="G731" s="133"/>
      <c r="H731" s="127"/>
      <c r="I731" s="134"/>
      <c r="J731" s="134"/>
      <c r="K731" s="39" t="str">
        <f t="shared" si="11"/>
        <v/>
      </c>
    </row>
    <row r="732" spans="3:11" ht="30" customHeight="1">
      <c r="C732" s="131"/>
      <c r="D732" s="132"/>
      <c r="E732" s="132"/>
      <c r="F732" s="132"/>
      <c r="G732" s="133"/>
      <c r="H732" s="127"/>
      <c r="I732" s="134"/>
      <c r="J732" s="134"/>
      <c r="K732" s="39" t="str">
        <f t="shared" si="11"/>
        <v/>
      </c>
    </row>
    <row r="733" spans="3:11" ht="30" customHeight="1">
      <c r="C733" s="131"/>
      <c r="D733" s="132"/>
      <c r="E733" s="132"/>
      <c r="F733" s="132"/>
      <c r="G733" s="133"/>
      <c r="H733" s="127"/>
      <c r="I733" s="134"/>
      <c r="J733" s="134"/>
      <c r="K733" s="39" t="str">
        <f t="shared" si="11"/>
        <v/>
      </c>
    </row>
    <row r="734" spans="3:11" ht="30" customHeight="1">
      <c r="C734" s="131"/>
      <c r="D734" s="132"/>
      <c r="E734" s="132"/>
      <c r="F734" s="132"/>
      <c r="G734" s="133"/>
      <c r="H734" s="127"/>
      <c r="I734" s="134"/>
      <c r="J734" s="134"/>
      <c r="K734" s="39" t="str">
        <f t="shared" si="11"/>
        <v/>
      </c>
    </row>
    <row r="735" spans="3:11" ht="30" customHeight="1">
      <c r="C735" s="131"/>
      <c r="D735" s="132"/>
      <c r="E735" s="132"/>
      <c r="F735" s="132"/>
      <c r="G735" s="133"/>
      <c r="H735" s="127"/>
      <c r="I735" s="134"/>
      <c r="J735" s="134"/>
      <c r="K735" s="39" t="str">
        <f t="shared" si="11"/>
        <v/>
      </c>
    </row>
    <row r="736" spans="3:11" ht="30" customHeight="1">
      <c r="C736" s="131"/>
      <c r="D736" s="132"/>
      <c r="E736" s="132"/>
      <c r="F736" s="132"/>
      <c r="G736" s="133"/>
      <c r="H736" s="127"/>
      <c r="I736" s="134"/>
      <c r="J736" s="134"/>
      <c r="K736" s="39" t="str">
        <f t="shared" si="11"/>
        <v/>
      </c>
    </row>
    <row r="737" spans="3:11" ht="30" customHeight="1">
      <c r="C737" s="131"/>
      <c r="D737" s="132"/>
      <c r="E737" s="132"/>
      <c r="F737" s="132"/>
      <c r="G737" s="133"/>
      <c r="H737" s="127"/>
      <c r="I737" s="134"/>
      <c r="J737" s="134"/>
      <c r="K737" s="39" t="str">
        <f t="shared" si="11"/>
        <v/>
      </c>
    </row>
    <row r="738" spans="3:11" ht="30" customHeight="1">
      <c r="C738" s="131"/>
      <c r="D738" s="132"/>
      <c r="E738" s="132"/>
      <c r="F738" s="132"/>
      <c r="G738" s="133"/>
      <c r="H738" s="127"/>
      <c r="I738" s="134"/>
      <c r="J738" s="134"/>
      <c r="K738" s="39" t="str">
        <f t="shared" si="11"/>
        <v/>
      </c>
    </row>
    <row r="739" spans="3:11" ht="30" customHeight="1">
      <c r="C739" s="131"/>
      <c r="D739" s="132"/>
      <c r="E739" s="132"/>
      <c r="F739" s="132"/>
      <c r="G739" s="133"/>
      <c r="H739" s="127"/>
      <c r="I739" s="134"/>
      <c r="J739" s="134"/>
      <c r="K739" s="39" t="str">
        <f t="shared" si="11"/>
        <v/>
      </c>
    </row>
    <row r="740" spans="3:11" ht="30" customHeight="1">
      <c r="C740" s="131"/>
      <c r="D740" s="132"/>
      <c r="E740" s="132"/>
      <c r="F740" s="132"/>
      <c r="G740" s="133"/>
      <c r="H740" s="127"/>
      <c r="I740" s="134"/>
      <c r="J740" s="134"/>
      <c r="K740" s="39" t="str">
        <f t="shared" si="11"/>
        <v/>
      </c>
    </row>
    <row r="741" spans="3:11" ht="30" customHeight="1">
      <c r="C741" s="131"/>
      <c r="D741" s="132"/>
      <c r="E741" s="132"/>
      <c r="F741" s="132"/>
      <c r="G741" s="133"/>
      <c r="H741" s="127"/>
      <c r="I741" s="134"/>
      <c r="J741" s="134"/>
      <c r="K741" s="39" t="str">
        <f t="shared" si="11"/>
        <v/>
      </c>
    </row>
    <row r="742" spans="3:11" ht="30" customHeight="1">
      <c r="C742" s="131"/>
      <c r="D742" s="132"/>
      <c r="E742" s="132"/>
      <c r="F742" s="132"/>
      <c r="G742" s="133"/>
      <c r="H742" s="127"/>
      <c r="I742" s="134"/>
      <c r="J742" s="134"/>
      <c r="K742" s="39" t="str">
        <f t="shared" si="11"/>
        <v/>
      </c>
    </row>
    <row r="743" spans="3:11" ht="30" customHeight="1">
      <c r="C743" s="131"/>
      <c r="D743" s="132"/>
      <c r="E743" s="132"/>
      <c r="F743" s="132"/>
      <c r="G743" s="133"/>
      <c r="H743" s="127"/>
      <c r="I743" s="134"/>
      <c r="J743" s="134"/>
      <c r="K743" s="39" t="str">
        <f t="shared" si="11"/>
        <v/>
      </c>
    </row>
    <row r="744" spans="3:11" ht="30" customHeight="1">
      <c r="C744" s="131"/>
      <c r="D744" s="132"/>
      <c r="E744" s="132"/>
      <c r="F744" s="132"/>
      <c r="G744" s="133"/>
      <c r="H744" s="127"/>
      <c r="I744" s="134"/>
      <c r="J744" s="134"/>
      <c r="K744" s="39" t="str">
        <f t="shared" si="11"/>
        <v/>
      </c>
    </row>
    <row r="745" spans="3:11" ht="30" customHeight="1">
      <c r="C745" s="131"/>
      <c r="D745" s="132"/>
      <c r="E745" s="132"/>
      <c r="F745" s="132"/>
      <c r="G745" s="133"/>
      <c r="H745" s="127"/>
      <c r="I745" s="134"/>
      <c r="J745" s="134"/>
      <c r="K745" s="39" t="str">
        <f t="shared" si="11"/>
        <v/>
      </c>
    </row>
    <row r="746" spans="3:11" ht="30" customHeight="1">
      <c r="C746" s="131"/>
      <c r="D746" s="132"/>
      <c r="E746" s="132"/>
      <c r="F746" s="132"/>
      <c r="G746" s="133"/>
      <c r="H746" s="127"/>
      <c r="I746" s="134"/>
      <c r="J746" s="134"/>
      <c r="K746" s="39" t="str">
        <f t="shared" si="11"/>
        <v/>
      </c>
    </row>
    <row r="747" spans="3:11" ht="30" customHeight="1">
      <c r="C747" s="131"/>
      <c r="D747" s="132"/>
      <c r="E747" s="132"/>
      <c r="F747" s="132"/>
      <c r="G747" s="133"/>
      <c r="H747" s="127"/>
      <c r="I747" s="134"/>
      <c r="J747" s="134"/>
      <c r="K747" s="39" t="str">
        <f t="shared" si="11"/>
        <v/>
      </c>
    </row>
    <row r="748" spans="3:11" ht="30" customHeight="1">
      <c r="C748" s="131"/>
      <c r="D748" s="132"/>
      <c r="E748" s="132"/>
      <c r="F748" s="132"/>
      <c r="G748" s="133"/>
      <c r="H748" s="127"/>
      <c r="I748" s="134"/>
      <c r="J748" s="134"/>
      <c r="K748" s="39" t="str">
        <f t="shared" si="11"/>
        <v/>
      </c>
    </row>
    <row r="749" spans="3:11" ht="30" customHeight="1">
      <c r="C749" s="131"/>
      <c r="D749" s="132"/>
      <c r="E749" s="132"/>
      <c r="F749" s="132"/>
      <c r="G749" s="133"/>
      <c r="H749" s="127"/>
      <c r="I749" s="134"/>
      <c r="J749" s="134"/>
      <c r="K749" s="39" t="str">
        <f t="shared" si="11"/>
        <v/>
      </c>
    </row>
    <row r="750" spans="3:11" ht="30" customHeight="1">
      <c r="C750" s="131"/>
      <c r="D750" s="132"/>
      <c r="E750" s="132"/>
      <c r="F750" s="132"/>
      <c r="G750" s="133"/>
      <c r="H750" s="127"/>
      <c r="I750" s="134"/>
      <c r="J750" s="134"/>
      <c r="K750" s="39" t="str">
        <f t="shared" si="11"/>
        <v/>
      </c>
    </row>
    <row r="751" spans="3:11" ht="30" customHeight="1">
      <c r="C751" s="131"/>
      <c r="D751" s="132"/>
      <c r="E751" s="132"/>
      <c r="F751" s="132"/>
      <c r="G751" s="133"/>
      <c r="H751" s="127"/>
      <c r="I751" s="134"/>
      <c r="J751" s="134"/>
      <c r="K751" s="39" t="str">
        <f t="shared" si="11"/>
        <v/>
      </c>
    </row>
    <row r="752" spans="3:11" ht="30" customHeight="1">
      <c r="C752" s="131"/>
      <c r="D752" s="132"/>
      <c r="E752" s="132"/>
      <c r="F752" s="132"/>
      <c r="G752" s="133"/>
      <c r="H752" s="127"/>
      <c r="I752" s="134"/>
      <c r="J752" s="134"/>
      <c r="K752" s="39" t="str">
        <f t="shared" si="11"/>
        <v/>
      </c>
    </row>
    <row r="753" spans="3:11" ht="30" customHeight="1">
      <c r="C753" s="131"/>
      <c r="D753" s="132"/>
      <c r="E753" s="132"/>
      <c r="F753" s="132"/>
      <c r="G753" s="133"/>
      <c r="H753" s="127"/>
      <c r="I753" s="134"/>
      <c r="J753" s="134"/>
      <c r="K753" s="39" t="str">
        <f t="shared" si="11"/>
        <v/>
      </c>
    </row>
    <row r="754" spans="3:11" ht="30" customHeight="1">
      <c r="C754" s="131"/>
      <c r="D754" s="132"/>
      <c r="E754" s="132"/>
      <c r="F754" s="132"/>
      <c r="G754" s="133"/>
      <c r="H754" s="127"/>
      <c r="I754" s="134"/>
      <c r="J754" s="134"/>
      <c r="K754" s="39" t="str">
        <f t="shared" si="11"/>
        <v/>
      </c>
    </row>
    <row r="755" spans="3:11" ht="30" customHeight="1">
      <c r="C755" s="131"/>
      <c r="D755" s="132"/>
      <c r="E755" s="132"/>
      <c r="F755" s="132"/>
      <c r="G755" s="133"/>
      <c r="H755" s="127"/>
      <c r="I755" s="134"/>
      <c r="J755" s="134"/>
      <c r="K755" s="39" t="str">
        <f t="shared" si="11"/>
        <v/>
      </c>
    </row>
    <row r="756" spans="3:11" ht="30" customHeight="1">
      <c r="C756" s="131"/>
      <c r="D756" s="132"/>
      <c r="E756" s="132"/>
      <c r="F756" s="132"/>
      <c r="G756" s="133"/>
      <c r="H756" s="127"/>
      <c r="I756" s="134"/>
      <c r="J756" s="134"/>
      <c r="K756" s="39" t="str">
        <f t="shared" si="11"/>
        <v/>
      </c>
    </row>
    <row r="757" spans="3:11" ht="30" customHeight="1">
      <c r="C757" s="131"/>
      <c r="D757" s="132"/>
      <c r="E757" s="132"/>
      <c r="F757" s="132"/>
      <c r="G757" s="133"/>
      <c r="H757" s="127"/>
      <c r="I757" s="134"/>
      <c r="J757" s="134"/>
      <c r="K757" s="39" t="str">
        <f t="shared" si="11"/>
        <v/>
      </c>
    </row>
    <row r="758" spans="3:11" ht="30" customHeight="1">
      <c r="C758" s="131"/>
      <c r="D758" s="132"/>
      <c r="E758" s="132"/>
      <c r="F758" s="132"/>
      <c r="G758" s="133"/>
      <c r="H758" s="127"/>
      <c r="I758" s="134"/>
      <c r="J758" s="134"/>
      <c r="K758" s="39" t="str">
        <f t="shared" si="11"/>
        <v/>
      </c>
    </row>
    <row r="759" spans="3:11" ht="30" customHeight="1">
      <c r="C759" s="131"/>
      <c r="D759" s="132"/>
      <c r="E759" s="132"/>
      <c r="F759" s="132"/>
      <c r="G759" s="133"/>
      <c r="H759" s="127"/>
      <c r="I759" s="134"/>
      <c r="J759" s="134"/>
      <c r="K759" s="39" t="str">
        <f t="shared" si="11"/>
        <v/>
      </c>
    </row>
    <row r="760" spans="3:11" ht="30" customHeight="1">
      <c r="C760" s="131"/>
      <c r="D760" s="132"/>
      <c r="E760" s="132"/>
      <c r="F760" s="132"/>
      <c r="G760" s="133"/>
      <c r="H760" s="127"/>
      <c r="I760" s="134"/>
      <c r="J760" s="134"/>
      <c r="K760" s="39" t="str">
        <f t="shared" si="11"/>
        <v/>
      </c>
    </row>
    <row r="761" spans="3:11" ht="30" customHeight="1">
      <c r="C761" s="131"/>
      <c r="D761" s="132"/>
      <c r="E761" s="132"/>
      <c r="F761" s="132"/>
      <c r="G761" s="133"/>
      <c r="H761" s="127"/>
      <c r="I761" s="134"/>
      <c r="J761" s="134"/>
      <c r="K761" s="39" t="str">
        <f t="shared" si="11"/>
        <v/>
      </c>
    </row>
    <row r="762" spans="3:11" ht="30" customHeight="1">
      <c r="C762" s="131"/>
      <c r="D762" s="132"/>
      <c r="E762" s="132"/>
      <c r="F762" s="132"/>
      <c r="G762" s="133"/>
      <c r="H762" s="127"/>
      <c r="I762" s="134"/>
      <c r="J762" s="134"/>
      <c r="K762" s="39" t="str">
        <f t="shared" si="11"/>
        <v/>
      </c>
    </row>
    <row r="763" spans="3:11" ht="30" customHeight="1">
      <c r="C763" s="131"/>
      <c r="D763" s="132"/>
      <c r="E763" s="132"/>
      <c r="F763" s="132"/>
      <c r="G763" s="133"/>
      <c r="H763" s="127"/>
      <c r="I763" s="134"/>
      <c r="J763" s="134"/>
      <c r="K763" s="39" t="str">
        <f t="shared" si="11"/>
        <v/>
      </c>
    </row>
    <row r="764" spans="3:11" ht="30" customHeight="1">
      <c r="C764" s="131"/>
      <c r="D764" s="132"/>
      <c r="E764" s="132"/>
      <c r="F764" s="132"/>
      <c r="G764" s="133"/>
      <c r="H764" s="127"/>
      <c r="I764" s="134"/>
      <c r="J764" s="134"/>
      <c r="K764" s="39" t="str">
        <f t="shared" si="11"/>
        <v/>
      </c>
    </row>
    <row r="765" spans="3:11" ht="30" customHeight="1">
      <c r="C765" s="131"/>
      <c r="D765" s="132"/>
      <c r="E765" s="132"/>
      <c r="F765" s="132"/>
      <c r="G765" s="133"/>
      <c r="H765" s="127"/>
      <c r="I765" s="134"/>
      <c r="J765" s="134"/>
      <c r="K765" s="39" t="str">
        <f t="shared" si="11"/>
        <v/>
      </c>
    </row>
    <row r="766" spans="3:11" ht="30" customHeight="1">
      <c r="C766" s="131"/>
      <c r="D766" s="132"/>
      <c r="E766" s="132"/>
      <c r="F766" s="132"/>
      <c r="G766" s="133"/>
      <c r="H766" s="127"/>
      <c r="I766" s="134"/>
      <c r="J766" s="134"/>
      <c r="K766" s="39" t="str">
        <f t="shared" si="11"/>
        <v/>
      </c>
    </row>
    <row r="767" spans="3:11" ht="30" customHeight="1">
      <c r="C767" s="131"/>
      <c r="D767" s="132"/>
      <c r="E767" s="132"/>
      <c r="F767" s="132"/>
      <c r="G767" s="133"/>
      <c r="H767" s="127"/>
      <c r="I767" s="134"/>
      <c r="J767" s="134"/>
      <c r="K767" s="39" t="str">
        <f t="shared" si="11"/>
        <v/>
      </c>
    </row>
    <row r="768" spans="3:11" ht="30" customHeight="1">
      <c r="C768" s="131"/>
      <c r="D768" s="132"/>
      <c r="E768" s="132"/>
      <c r="F768" s="132"/>
      <c r="G768" s="133"/>
      <c r="H768" s="127"/>
      <c r="I768" s="134"/>
      <c r="J768" s="134"/>
      <c r="K768" s="39" t="str">
        <f t="shared" si="11"/>
        <v/>
      </c>
    </row>
    <row r="769" spans="3:11" ht="30" customHeight="1">
      <c r="C769" s="131"/>
      <c r="D769" s="132"/>
      <c r="E769" s="132"/>
      <c r="F769" s="132"/>
      <c r="G769" s="133"/>
      <c r="H769" s="127"/>
      <c r="I769" s="134"/>
      <c r="J769" s="134"/>
      <c r="K769" s="39" t="str">
        <f t="shared" si="11"/>
        <v/>
      </c>
    </row>
    <row r="770" spans="3:11" ht="30" customHeight="1">
      <c r="C770" s="131"/>
      <c r="D770" s="132"/>
      <c r="E770" s="132"/>
      <c r="F770" s="132"/>
      <c r="G770" s="133"/>
      <c r="H770" s="127"/>
      <c r="I770" s="134"/>
      <c r="J770" s="134"/>
      <c r="K770" s="39" t="str">
        <f t="shared" si="11"/>
        <v/>
      </c>
    </row>
    <row r="771" spans="3:11" ht="30" customHeight="1">
      <c r="C771" s="131"/>
      <c r="D771" s="132"/>
      <c r="E771" s="132"/>
      <c r="F771" s="132"/>
      <c r="G771" s="133"/>
      <c r="H771" s="127"/>
      <c r="I771" s="134"/>
      <c r="J771" s="134"/>
      <c r="K771" s="39" t="str">
        <f t="shared" si="11"/>
        <v/>
      </c>
    </row>
    <row r="772" spans="3:11" ht="30" customHeight="1">
      <c r="C772" s="131"/>
      <c r="D772" s="132"/>
      <c r="E772" s="132"/>
      <c r="F772" s="132"/>
      <c r="G772" s="133"/>
      <c r="H772" s="127"/>
      <c r="I772" s="134"/>
      <c r="J772" s="134"/>
      <c r="K772" s="39" t="str">
        <f t="shared" si="11"/>
        <v/>
      </c>
    </row>
    <row r="773" spans="3:11" ht="30" customHeight="1">
      <c r="C773" s="131"/>
      <c r="D773" s="132"/>
      <c r="E773" s="132"/>
      <c r="F773" s="132"/>
      <c r="G773" s="133"/>
      <c r="H773" s="127"/>
      <c r="I773" s="134"/>
      <c r="J773" s="134"/>
      <c r="K773" s="39" t="str">
        <f t="shared" si="11"/>
        <v/>
      </c>
    </row>
    <row r="774" spans="3:11" ht="30" customHeight="1">
      <c r="C774" s="131"/>
      <c r="D774" s="132"/>
      <c r="E774" s="132"/>
      <c r="F774" s="132"/>
      <c r="G774" s="133"/>
      <c r="H774" s="127"/>
      <c r="I774" s="134"/>
      <c r="J774" s="134"/>
      <c r="K774" s="39" t="str">
        <f t="shared" si="11"/>
        <v/>
      </c>
    </row>
    <row r="775" spans="3:11" ht="30" customHeight="1">
      <c r="C775" s="131"/>
      <c r="D775" s="132"/>
      <c r="E775" s="132"/>
      <c r="F775" s="132"/>
      <c r="G775" s="133"/>
      <c r="H775" s="127"/>
      <c r="I775" s="134"/>
      <c r="J775" s="134"/>
      <c r="K775" s="39" t="str">
        <f t="shared" ref="K775:K838" si="12">IF(G775="","",IF(H775="",MONTH(G775),MONTH(H775)))</f>
        <v/>
      </c>
    </row>
    <row r="776" spans="3:11" ht="30" customHeight="1">
      <c r="C776" s="131"/>
      <c r="D776" s="132"/>
      <c r="E776" s="132"/>
      <c r="F776" s="132"/>
      <c r="G776" s="133"/>
      <c r="H776" s="127"/>
      <c r="I776" s="134"/>
      <c r="J776" s="134"/>
      <c r="K776" s="39" t="str">
        <f t="shared" si="12"/>
        <v/>
      </c>
    </row>
    <row r="777" spans="3:11" ht="30" customHeight="1">
      <c r="C777" s="131"/>
      <c r="D777" s="132"/>
      <c r="E777" s="132"/>
      <c r="F777" s="132"/>
      <c r="G777" s="133"/>
      <c r="H777" s="127"/>
      <c r="I777" s="134"/>
      <c r="J777" s="134"/>
      <c r="K777" s="39" t="str">
        <f t="shared" si="12"/>
        <v/>
      </c>
    </row>
    <row r="778" spans="3:11" ht="30" customHeight="1">
      <c r="C778" s="131"/>
      <c r="D778" s="132"/>
      <c r="E778" s="132"/>
      <c r="F778" s="132"/>
      <c r="G778" s="133"/>
      <c r="H778" s="127"/>
      <c r="I778" s="134"/>
      <c r="J778" s="134"/>
      <c r="K778" s="39" t="str">
        <f t="shared" si="12"/>
        <v/>
      </c>
    </row>
    <row r="779" spans="3:11" ht="30" customHeight="1">
      <c r="C779" s="131"/>
      <c r="D779" s="132"/>
      <c r="E779" s="132"/>
      <c r="F779" s="132"/>
      <c r="G779" s="133"/>
      <c r="H779" s="127"/>
      <c r="I779" s="134"/>
      <c r="J779" s="134"/>
      <c r="K779" s="39" t="str">
        <f t="shared" si="12"/>
        <v/>
      </c>
    </row>
    <row r="780" spans="3:11" ht="30" customHeight="1">
      <c r="C780" s="131"/>
      <c r="D780" s="132"/>
      <c r="E780" s="132"/>
      <c r="F780" s="132"/>
      <c r="G780" s="133"/>
      <c r="H780" s="127"/>
      <c r="I780" s="134"/>
      <c r="J780" s="134"/>
      <c r="K780" s="39" t="str">
        <f t="shared" si="12"/>
        <v/>
      </c>
    </row>
    <row r="781" spans="3:11" ht="30" customHeight="1">
      <c r="C781" s="131"/>
      <c r="D781" s="132"/>
      <c r="E781" s="132"/>
      <c r="F781" s="132"/>
      <c r="G781" s="133"/>
      <c r="H781" s="127"/>
      <c r="I781" s="134"/>
      <c r="J781" s="134"/>
      <c r="K781" s="39" t="str">
        <f t="shared" si="12"/>
        <v/>
      </c>
    </row>
    <row r="782" spans="3:11" ht="30" customHeight="1">
      <c r="C782" s="131"/>
      <c r="D782" s="132"/>
      <c r="E782" s="132"/>
      <c r="F782" s="132"/>
      <c r="G782" s="133"/>
      <c r="H782" s="127"/>
      <c r="I782" s="134"/>
      <c r="J782" s="134"/>
      <c r="K782" s="39" t="str">
        <f t="shared" si="12"/>
        <v/>
      </c>
    </row>
    <row r="783" spans="3:11" ht="30" customHeight="1">
      <c r="C783" s="131"/>
      <c r="D783" s="132"/>
      <c r="E783" s="132"/>
      <c r="F783" s="132"/>
      <c r="G783" s="133"/>
      <c r="H783" s="127"/>
      <c r="I783" s="134"/>
      <c r="J783" s="134"/>
      <c r="K783" s="39" t="str">
        <f t="shared" si="12"/>
        <v/>
      </c>
    </row>
    <row r="784" spans="3:11" ht="30" customHeight="1">
      <c r="C784" s="131"/>
      <c r="D784" s="132"/>
      <c r="E784" s="132"/>
      <c r="F784" s="132"/>
      <c r="G784" s="133"/>
      <c r="H784" s="127"/>
      <c r="I784" s="134"/>
      <c r="J784" s="134"/>
      <c r="K784" s="39" t="str">
        <f t="shared" si="12"/>
        <v/>
      </c>
    </row>
    <row r="785" spans="3:11" ht="30" customHeight="1">
      <c r="C785" s="131"/>
      <c r="D785" s="132"/>
      <c r="E785" s="132"/>
      <c r="F785" s="132"/>
      <c r="G785" s="133"/>
      <c r="H785" s="127"/>
      <c r="I785" s="134"/>
      <c r="J785" s="134"/>
      <c r="K785" s="39" t="str">
        <f t="shared" si="12"/>
        <v/>
      </c>
    </row>
    <row r="786" spans="3:11" ht="30" customHeight="1">
      <c r="C786" s="131"/>
      <c r="D786" s="132"/>
      <c r="E786" s="132"/>
      <c r="F786" s="132"/>
      <c r="G786" s="133"/>
      <c r="H786" s="127"/>
      <c r="I786" s="134"/>
      <c r="J786" s="134"/>
      <c r="K786" s="39" t="str">
        <f t="shared" si="12"/>
        <v/>
      </c>
    </row>
    <row r="787" spans="3:11" ht="30" customHeight="1">
      <c r="C787" s="131"/>
      <c r="D787" s="132"/>
      <c r="E787" s="132"/>
      <c r="F787" s="132"/>
      <c r="G787" s="133"/>
      <c r="H787" s="127"/>
      <c r="I787" s="134"/>
      <c r="J787" s="134"/>
      <c r="K787" s="39" t="str">
        <f t="shared" si="12"/>
        <v/>
      </c>
    </row>
    <row r="788" spans="3:11" ht="30" customHeight="1">
      <c r="C788" s="131"/>
      <c r="D788" s="132"/>
      <c r="E788" s="132"/>
      <c r="F788" s="132"/>
      <c r="G788" s="133"/>
      <c r="H788" s="127"/>
      <c r="I788" s="134"/>
      <c r="J788" s="134"/>
      <c r="K788" s="39" t="str">
        <f t="shared" si="12"/>
        <v/>
      </c>
    </row>
    <row r="789" spans="3:11" ht="30" customHeight="1">
      <c r="C789" s="131"/>
      <c r="D789" s="132"/>
      <c r="E789" s="132"/>
      <c r="F789" s="132"/>
      <c r="G789" s="133"/>
      <c r="H789" s="127"/>
      <c r="I789" s="134"/>
      <c r="J789" s="134"/>
      <c r="K789" s="39" t="str">
        <f t="shared" si="12"/>
        <v/>
      </c>
    </row>
    <row r="790" spans="3:11" ht="30" customHeight="1">
      <c r="C790" s="131"/>
      <c r="D790" s="132"/>
      <c r="E790" s="132"/>
      <c r="F790" s="132"/>
      <c r="G790" s="133"/>
      <c r="H790" s="127"/>
      <c r="I790" s="134"/>
      <c r="J790" s="134"/>
      <c r="K790" s="39" t="str">
        <f t="shared" si="12"/>
        <v/>
      </c>
    </row>
    <row r="791" spans="3:11" ht="30" customHeight="1">
      <c r="C791" s="131"/>
      <c r="D791" s="132"/>
      <c r="E791" s="132"/>
      <c r="F791" s="132"/>
      <c r="G791" s="133"/>
      <c r="H791" s="127"/>
      <c r="I791" s="134"/>
      <c r="J791" s="134"/>
      <c r="K791" s="39" t="str">
        <f t="shared" si="12"/>
        <v/>
      </c>
    </row>
    <row r="792" spans="3:11" ht="30" customHeight="1">
      <c r="C792" s="131"/>
      <c r="D792" s="132"/>
      <c r="E792" s="132"/>
      <c r="F792" s="132"/>
      <c r="G792" s="133"/>
      <c r="H792" s="127"/>
      <c r="I792" s="134"/>
      <c r="J792" s="134"/>
      <c r="K792" s="39" t="str">
        <f t="shared" si="12"/>
        <v/>
      </c>
    </row>
    <row r="793" spans="3:11" ht="30" customHeight="1">
      <c r="C793" s="131"/>
      <c r="D793" s="132"/>
      <c r="E793" s="132"/>
      <c r="F793" s="132"/>
      <c r="G793" s="133"/>
      <c r="H793" s="127"/>
      <c r="I793" s="134"/>
      <c r="J793" s="134"/>
      <c r="K793" s="39" t="str">
        <f t="shared" si="12"/>
        <v/>
      </c>
    </row>
    <row r="794" spans="3:11" ht="30" customHeight="1">
      <c r="C794" s="131"/>
      <c r="D794" s="132"/>
      <c r="E794" s="132"/>
      <c r="F794" s="132"/>
      <c r="G794" s="133"/>
      <c r="H794" s="127"/>
      <c r="I794" s="134"/>
      <c r="J794" s="134"/>
      <c r="K794" s="39" t="str">
        <f t="shared" si="12"/>
        <v/>
      </c>
    </row>
    <row r="795" spans="3:11" ht="30" customHeight="1">
      <c r="C795" s="131"/>
      <c r="D795" s="132"/>
      <c r="E795" s="132"/>
      <c r="F795" s="132"/>
      <c r="G795" s="133"/>
      <c r="H795" s="127"/>
      <c r="I795" s="134"/>
      <c r="J795" s="134"/>
      <c r="K795" s="39" t="str">
        <f t="shared" si="12"/>
        <v/>
      </c>
    </row>
    <row r="796" spans="3:11" ht="30" customHeight="1">
      <c r="C796" s="131"/>
      <c r="D796" s="132"/>
      <c r="E796" s="132"/>
      <c r="F796" s="132"/>
      <c r="G796" s="133"/>
      <c r="H796" s="127"/>
      <c r="I796" s="134"/>
      <c r="J796" s="134"/>
      <c r="K796" s="39" t="str">
        <f t="shared" si="12"/>
        <v/>
      </c>
    </row>
    <row r="797" spans="3:11" ht="30" customHeight="1">
      <c r="C797" s="131"/>
      <c r="D797" s="132"/>
      <c r="E797" s="132"/>
      <c r="F797" s="132"/>
      <c r="G797" s="133"/>
      <c r="H797" s="127"/>
      <c r="I797" s="134"/>
      <c r="J797" s="134"/>
      <c r="K797" s="39" t="str">
        <f t="shared" si="12"/>
        <v/>
      </c>
    </row>
    <row r="798" spans="3:11" ht="30" customHeight="1">
      <c r="C798" s="131"/>
      <c r="D798" s="132"/>
      <c r="E798" s="132"/>
      <c r="F798" s="132"/>
      <c r="G798" s="133"/>
      <c r="H798" s="127"/>
      <c r="I798" s="134"/>
      <c r="J798" s="134"/>
      <c r="K798" s="39" t="str">
        <f t="shared" si="12"/>
        <v/>
      </c>
    </row>
    <row r="799" spans="3:11" ht="30" customHeight="1">
      <c r="C799" s="131"/>
      <c r="D799" s="132"/>
      <c r="E799" s="132"/>
      <c r="F799" s="132"/>
      <c r="G799" s="133"/>
      <c r="H799" s="127"/>
      <c r="I799" s="134"/>
      <c r="J799" s="134"/>
      <c r="K799" s="39" t="str">
        <f t="shared" si="12"/>
        <v/>
      </c>
    </row>
    <row r="800" spans="3:11" ht="30" customHeight="1">
      <c r="C800" s="131"/>
      <c r="D800" s="132"/>
      <c r="E800" s="132"/>
      <c r="F800" s="132"/>
      <c r="G800" s="133"/>
      <c r="H800" s="127"/>
      <c r="I800" s="134"/>
      <c r="J800" s="134"/>
      <c r="K800" s="39" t="str">
        <f t="shared" si="12"/>
        <v/>
      </c>
    </row>
    <row r="801" spans="3:11" ht="30" customHeight="1">
      <c r="C801" s="131"/>
      <c r="D801" s="132"/>
      <c r="E801" s="132"/>
      <c r="F801" s="132"/>
      <c r="G801" s="133"/>
      <c r="H801" s="127"/>
      <c r="I801" s="134"/>
      <c r="J801" s="134"/>
      <c r="K801" s="39" t="str">
        <f t="shared" si="12"/>
        <v/>
      </c>
    </row>
    <row r="802" spans="3:11" ht="30" customHeight="1">
      <c r="C802" s="131"/>
      <c r="D802" s="132"/>
      <c r="E802" s="132"/>
      <c r="F802" s="132"/>
      <c r="G802" s="133"/>
      <c r="H802" s="127"/>
      <c r="I802" s="134"/>
      <c r="J802" s="134"/>
      <c r="K802" s="39" t="str">
        <f t="shared" si="12"/>
        <v/>
      </c>
    </row>
    <row r="803" spans="3:11" ht="30" customHeight="1">
      <c r="C803" s="131"/>
      <c r="D803" s="132"/>
      <c r="E803" s="132"/>
      <c r="F803" s="132"/>
      <c r="G803" s="133"/>
      <c r="H803" s="127"/>
      <c r="I803" s="134"/>
      <c r="J803" s="134"/>
      <c r="K803" s="39" t="str">
        <f t="shared" si="12"/>
        <v/>
      </c>
    </row>
    <row r="804" spans="3:11" ht="30" customHeight="1">
      <c r="C804" s="131"/>
      <c r="D804" s="132"/>
      <c r="E804" s="132"/>
      <c r="F804" s="132"/>
      <c r="G804" s="133"/>
      <c r="H804" s="127"/>
      <c r="I804" s="134"/>
      <c r="J804" s="134"/>
      <c r="K804" s="39" t="str">
        <f t="shared" si="12"/>
        <v/>
      </c>
    </row>
    <row r="805" spans="3:11" ht="30" customHeight="1">
      <c r="C805" s="131"/>
      <c r="D805" s="132"/>
      <c r="E805" s="132"/>
      <c r="F805" s="132"/>
      <c r="G805" s="133"/>
      <c r="H805" s="127"/>
      <c r="I805" s="134"/>
      <c r="J805" s="134"/>
      <c r="K805" s="39" t="str">
        <f t="shared" si="12"/>
        <v/>
      </c>
    </row>
    <row r="806" spans="3:11" ht="30" customHeight="1">
      <c r="C806" s="131"/>
      <c r="D806" s="132"/>
      <c r="E806" s="132"/>
      <c r="F806" s="132"/>
      <c r="G806" s="133"/>
      <c r="H806" s="127"/>
      <c r="I806" s="134"/>
      <c r="J806" s="134"/>
      <c r="K806" s="39" t="str">
        <f t="shared" si="12"/>
        <v/>
      </c>
    </row>
    <row r="807" spans="3:11" ht="30" customHeight="1">
      <c r="C807" s="131"/>
      <c r="D807" s="132"/>
      <c r="E807" s="132"/>
      <c r="F807" s="132"/>
      <c r="G807" s="133"/>
      <c r="H807" s="127"/>
      <c r="I807" s="134"/>
      <c r="J807" s="134"/>
      <c r="K807" s="39" t="str">
        <f t="shared" si="12"/>
        <v/>
      </c>
    </row>
    <row r="808" spans="3:11" ht="30" customHeight="1">
      <c r="C808" s="131"/>
      <c r="D808" s="132"/>
      <c r="E808" s="132"/>
      <c r="F808" s="132"/>
      <c r="G808" s="133"/>
      <c r="H808" s="127"/>
      <c r="I808" s="134"/>
      <c r="J808" s="134"/>
      <c r="K808" s="39" t="str">
        <f t="shared" si="12"/>
        <v/>
      </c>
    </row>
    <row r="809" spans="3:11" ht="30" customHeight="1">
      <c r="C809" s="131"/>
      <c r="D809" s="132"/>
      <c r="E809" s="132"/>
      <c r="F809" s="132"/>
      <c r="G809" s="133"/>
      <c r="H809" s="127"/>
      <c r="I809" s="134"/>
      <c r="J809" s="134"/>
      <c r="K809" s="39" t="str">
        <f t="shared" si="12"/>
        <v/>
      </c>
    </row>
    <row r="810" spans="3:11" ht="30" customHeight="1">
      <c r="C810" s="131"/>
      <c r="D810" s="132"/>
      <c r="E810" s="132"/>
      <c r="F810" s="132"/>
      <c r="G810" s="133"/>
      <c r="H810" s="127"/>
      <c r="I810" s="134"/>
      <c r="J810" s="134"/>
      <c r="K810" s="39" t="str">
        <f t="shared" si="12"/>
        <v/>
      </c>
    </row>
    <row r="811" spans="3:11" ht="30" customHeight="1">
      <c r="C811" s="131"/>
      <c r="D811" s="132"/>
      <c r="E811" s="132"/>
      <c r="F811" s="132"/>
      <c r="G811" s="133"/>
      <c r="H811" s="127"/>
      <c r="I811" s="134"/>
      <c r="J811" s="134"/>
      <c r="K811" s="39" t="str">
        <f t="shared" si="12"/>
        <v/>
      </c>
    </row>
    <row r="812" spans="3:11" ht="30" customHeight="1">
      <c r="C812" s="131"/>
      <c r="D812" s="132"/>
      <c r="E812" s="132"/>
      <c r="F812" s="132"/>
      <c r="G812" s="133"/>
      <c r="H812" s="127"/>
      <c r="I812" s="134"/>
      <c r="J812" s="134"/>
      <c r="K812" s="39" t="str">
        <f t="shared" si="12"/>
        <v/>
      </c>
    </row>
    <row r="813" spans="3:11" ht="30" customHeight="1">
      <c r="C813" s="131"/>
      <c r="D813" s="132"/>
      <c r="E813" s="132"/>
      <c r="F813" s="132"/>
      <c r="G813" s="133"/>
      <c r="H813" s="127"/>
      <c r="I813" s="134"/>
      <c r="J813" s="134"/>
      <c r="K813" s="39" t="str">
        <f t="shared" si="12"/>
        <v/>
      </c>
    </row>
    <row r="814" spans="3:11" ht="30" customHeight="1">
      <c r="C814" s="131"/>
      <c r="D814" s="132"/>
      <c r="E814" s="132"/>
      <c r="F814" s="132"/>
      <c r="G814" s="133"/>
      <c r="H814" s="127"/>
      <c r="I814" s="134"/>
      <c r="J814" s="134"/>
      <c r="K814" s="39" t="str">
        <f t="shared" si="12"/>
        <v/>
      </c>
    </row>
    <row r="815" spans="3:11" ht="30" customHeight="1">
      <c r="C815" s="131"/>
      <c r="D815" s="132"/>
      <c r="E815" s="132"/>
      <c r="F815" s="132"/>
      <c r="G815" s="133"/>
      <c r="H815" s="127"/>
      <c r="I815" s="134"/>
      <c r="J815" s="134"/>
      <c r="K815" s="39" t="str">
        <f t="shared" si="12"/>
        <v/>
      </c>
    </row>
    <row r="816" spans="3:11" ht="30" customHeight="1">
      <c r="C816" s="131"/>
      <c r="D816" s="132"/>
      <c r="E816" s="132"/>
      <c r="F816" s="132"/>
      <c r="G816" s="133"/>
      <c r="H816" s="127"/>
      <c r="I816" s="134"/>
      <c r="J816" s="134"/>
      <c r="K816" s="39" t="str">
        <f t="shared" si="12"/>
        <v/>
      </c>
    </row>
    <row r="817" spans="3:11" ht="30" customHeight="1">
      <c r="C817" s="131"/>
      <c r="D817" s="132"/>
      <c r="E817" s="132"/>
      <c r="F817" s="132"/>
      <c r="G817" s="133"/>
      <c r="H817" s="127"/>
      <c r="I817" s="134"/>
      <c r="J817" s="134"/>
      <c r="K817" s="39" t="str">
        <f t="shared" si="12"/>
        <v/>
      </c>
    </row>
    <row r="818" spans="3:11" ht="30" customHeight="1">
      <c r="C818" s="131"/>
      <c r="D818" s="132"/>
      <c r="E818" s="132"/>
      <c r="F818" s="132"/>
      <c r="G818" s="133"/>
      <c r="H818" s="127"/>
      <c r="I818" s="134"/>
      <c r="J818" s="134"/>
      <c r="K818" s="39" t="str">
        <f t="shared" si="12"/>
        <v/>
      </c>
    </row>
    <row r="819" spans="3:11" ht="30" customHeight="1">
      <c r="C819" s="131"/>
      <c r="D819" s="132"/>
      <c r="E819" s="132"/>
      <c r="F819" s="132"/>
      <c r="G819" s="133"/>
      <c r="H819" s="127"/>
      <c r="I819" s="134"/>
      <c r="J819" s="134"/>
      <c r="K819" s="39" t="str">
        <f t="shared" si="12"/>
        <v/>
      </c>
    </row>
    <row r="820" spans="3:11" ht="30" customHeight="1">
      <c r="C820" s="131"/>
      <c r="D820" s="132"/>
      <c r="E820" s="132"/>
      <c r="F820" s="132"/>
      <c r="G820" s="133"/>
      <c r="H820" s="127"/>
      <c r="I820" s="134"/>
      <c r="J820" s="134"/>
      <c r="K820" s="39" t="str">
        <f t="shared" si="12"/>
        <v/>
      </c>
    </row>
    <row r="821" spans="3:11" ht="30" customHeight="1">
      <c r="C821" s="131"/>
      <c r="D821" s="132"/>
      <c r="E821" s="132"/>
      <c r="F821" s="132"/>
      <c r="G821" s="133"/>
      <c r="H821" s="127"/>
      <c r="I821" s="134"/>
      <c r="J821" s="134"/>
      <c r="K821" s="39" t="str">
        <f t="shared" si="12"/>
        <v/>
      </c>
    </row>
    <row r="822" spans="3:11" ht="30" customHeight="1">
      <c r="C822" s="131"/>
      <c r="D822" s="132"/>
      <c r="E822" s="132"/>
      <c r="F822" s="132"/>
      <c r="G822" s="133"/>
      <c r="H822" s="127"/>
      <c r="I822" s="134"/>
      <c r="J822" s="134"/>
      <c r="K822" s="39" t="str">
        <f t="shared" si="12"/>
        <v/>
      </c>
    </row>
    <row r="823" spans="3:11" ht="30" customHeight="1">
      <c r="C823" s="131"/>
      <c r="D823" s="132"/>
      <c r="E823" s="132"/>
      <c r="F823" s="132"/>
      <c r="G823" s="133"/>
      <c r="H823" s="127"/>
      <c r="I823" s="134"/>
      <c r="J823" s="134"/>
      <c r="K823" s="39" t="str">
        <f t="shared" si="12"/>
        <v/>
      </c>
    </row>
    <row r="824" spans="3:11" ht="30" customHeight="1">
      <c r="C824" s="131"/>
      <c r="D824" s="132"/>
      <c r="E824" s="132"/>
      <c r="F824" s="132"/>
      <c r="G824" s="133"/>
      <c r="H824" s="127"/>
      <c r="I824" s="134"/>
      <c r="J824" s="134"/>
      <c r="K824" s="39" t="str">
        <f t="shared" si="12"/>
        <v/>
      </c>
    </row>
    <row r="825" spans="3:11" ht="30" customHeight="1">
      <c r="C825" s="131"/>
      <c r="D825" s="132"/>
      <c r="E825" s="132"/>
      <c r="F825" s="132"/>
      <c r="G825" s="133"/>
      <c r="H825" s="127"/>
      <c r="I825" s="134"/>
      <c r="J825" s="134"/>
      <c r="K825" s="39" t="str">
        <f t="shared" si="12"/>
        <v/>
      </c>
    </row>
    <row r="826" spans="3:11" ht="30" customHeight="1">
      <c r="C826" s="131"/>
      <c r="D826" s="132"/>
      <c r="E826" s="132"/>
      <c r="F826" s="132"/>
      <c r="G826" s="133"/>
      <c r="H826" s="127"/>
      <c r="I826" s="134"/>
      <c r="J826" s="134"/>
      <c r="K826" s="39" t="str">
        <f t="shared" si="12"/>
        <v/>
      </c>
    </row>
    <row r="827" spans="3:11" ht="30" customHeight="1">
      <c r="C827" s="131"/>
      <c r="D827" s="132"/>
      <c r="E827" s="132"/>
      <c r="F827" s="132"/>
      <c r="G827" s="133"/>
      <c r="H827" s="127"/>
      <c r="I827" s="134"/>
      <c r="J827" s="134"/>
      <c r="K827" s="39" t="str">
        <f t="shared" si="12"/>
        <v/>
      </c>
    </row>
    <row r="828" spans="3:11" ht="30" customHeight="1">
      <c r="C828" s="131"/>
      <c r="D828" s="132"/>
      <c r="E828" s="132"/>
      <c r="F828" s="132"/>
      <c r="G828" s="133"/>
      <c r="H828" s="127"/>
      <c r="I828" s="134"/>
      <c r="J828" s="134"/>
      <c r="K828" s="39" t="str">
        <f t="shared" si="12"/>
        <v/>
      </c>
    </row>
    <row r="829" spans="3:11" ht="30" customHeight="1">
      <c r="C829" s="131"/>
      <c r="D829" s="132"/>
      <c r="E829" s="132"/>
      <c r="F829" s="132"/>
      <c r="G829" s="133"/>
      <c r="H829" s="127"/>
      <c r="I829" s="134"/>
      <c r="J829" s="134"/>
      <c r="K829" s="39" t="str">
        <f t="shared" si="12"/>
        <v/>
      </c>
    </row>
    <row r="830" spans="3:11" ht="30" customHeight="1">
      <c r="C830" s="131"/>
      <c r="D830" s="132"/>
      <c r="E830" s="132"/>
      <c r="F830" s="132"/>
      <c r="G830" s="133"/>
      <c r="H830" s="127"/>
      <c r="I830" s="134"/>
      <c r="J830" s="134"/>
      <c r="K830" s="39" t="str">
        <f t="shared" si="12"/>
        <v/>
      </c>
    </row>
    <row r="831" spans="3:11" ht="30" customHeight="1">
      <c r="C831" s="131"/>
      <c r="D831" s="132"/>
      <c r="E831" s="132"/>
      <c r="F831" s="132"/>
      <c r="G831" s="133"/>
      <c r="H831" s="127"/>
      <c r="I831" s="134"/>
      <c r="J831" s="134"/>
      <c r="K831" s="39" t="str">
        <f t="shared" si="12"/>
        <v/>
      </c>
    </row>
    <row r="832" spans="3:11" ht="30" customHeight="1">
      <c r="C832" s="131"/>
      <c r="D832" s="132"/>
      <c r="E832" s="132"/>
      <c r="F832" s="132"/>
      <c r="G832" s="133"/>
      <c r="H832" s="127"/>
      <c r="I832" s="134"/>
      <c r="J832" s="134"/>
      <c r="K832" s="39" t="str">
        <f t="shared" si="12"/>
        <v/>
      </c>
    </row>
    <row r="833" spans="3:11" ht="30" customHeight="1">
      <c r="C833" s="131"/>
      <c r="D833" s="132"/>
      <c r="E833" s="132"/>
      <c r="F833" s="132"/>
      <c r="G833" s="133"/>
      <c r="H833" s="127"/>
      <c r="I833" s="134"/>
      <c r="J833" s="134"/>
      <c r="K833" s="39" t="str">
        <f t="shared" si="12"/>
        <v/>
      </c>
    </row>
    <row r="834" spans="3:11" ht="30" customHeight="1">
      <c r="C834" s="131"/>
      <c r="D834" s="132"/>
      <c r="E834" s="132"/>
      <c r="F834" s="132"/>
      <c r="G834" s="133"/>
      <c r="H834" s="127"/>
      <c r="I834" s="134"/>
      <c r="J834" s="134"/>
      <c r="K834" s="39" t="str">
        <f t="shared" si="12"/>
        <v/>
      </c>
    </row>
    <row r="835" spans="3:11" ht="30" customHeight="1">
      <c r="C835" s="131"/>
      <c r="D835" s="132"/>
      <c r="E835" s="132"/>
      <c r="F835" s="132"/>
      <c r="G835" s="133"/>
      <c r="H835" s="127"/>
      <c r="I835" s="134"/>
      <c r="J835" s="134"/>
      <c r="K835" s="39" t="str">
        <f t="shared" si="12"/>
        <v/>
      </c>
    </row>
    <row r="836" spans="3:11" ht="30" customHeight="1">
      <c r="C836" s="131"/>
      <c r="D836" s="132"/>
      <c r="E836" s="132"/>
      <c r="F836" s="132"/>
      <c r="G836" s="133"/>
      <c r="H836" s="127"/>
      <c r="I836" s="134"/>
      <c r="J836" s="134"/>
      <c r="K836" s="39" t="str">
        <f t="shared" si="12"/>
        <v/>
      </c>
    </row>
    <row r="837" spans="3:11" ht="30" customHeight="1">
      <c r="C837" s="131"/>
      <c r="D837" s="132"/>
      <c r="E837" s="132"/>
      <c r="F837" s="132"/>
      <c r="G837" s="133"/>
      <c r="H837" s="127"/>
      <c r="I837" s="134"/>
      <c r="J837" s="134"/>
      <c r="K837" s="39" t="str">
        <f t="shared" si="12"/>
        <v/>
      </c>
    </row>
    <row r="838" spans="3:11" ht="30" customHeight="1">
      <c r="C838" s="131"/>
      <c r="D838" s="132"/>
      <c r="E838" s="132"/>
      <c r="F838" s="132"/>
      <c r="G838" s="133"/>
      <c r="H838" s="127"/>
      <c r="I838" s="134"/>
      <c r="J838" s="134"/>
      <c r="K838" s="39" t="str">
        <f t="shared" si="12"/>
        <v/>
      </c>
    </row>
    <row r="839" spans="3:11" ht="30" customHeight="1">
      <c r="C839" s="131"/>
      <c r="D839" s="132"/>
      <c r="E839" s="132"/>
      <c r="F839" s="132"/>
      <c r="G839" s="133"/>
      <c r="H839" s="127"/>
      <c r="I839" s="134"/>
      <c r="J839" s="134"/>
      <c r="K839" s="39" t="str">
        <f t="shared" ref="K839:K902" si="13">IF(G839="","",IF(H839="",MONTH(G839),MONTH(H839)))</f>
        <v/>
      </c>
    </row>
    <row r="840" spans="3:11" ht="30" customHeight="1">
      <c r="C840" s="131"/>
      <c r="D840" s="132"/>
      <c r="E840" s="132"/>
      <c r="F840" s="132"/>
      <c r="G840" s="133"/>
      <c r="H840" s="127"/>
      <c r="I840" s="134"/>
      <c r="J840" s="134"/>
      <c r="K840" s="39" t="str">
        <f t="shared" si="13"/>
        <v/>
      </c>
    </row>
    <row r="841" spans="3:11" ht="30" customHeight="1">
      <c r="C841" s="131"/>
      <c r="D841" s="132"/>
      <c r="E841" s="132"/>
      <c r="F841" s="132"/>
      <c r="G841" s="133"/>
      <c r="H841" s="127"/>
      <c r="I841" s="134"/>
      <c r="J841" s="134"/>
      <c r="K841" s="39" t="str">
        <f t="shared" si="13"/>
        <v/>
      </c>
    </row>
    <row r="842" spans="3:11" ht="30" customHeight="1">
      <c r="C842" s="131"/>
      <c r="D842" s="132"/>
      <c r="E842" s="132"/>
      <c r="F842" s="132"/>
      <c r="G842" s="133"/>
      <c r="H842" s="127"/>
      <c r="I842" s="134"/>
      <c r="J842" s="134"/>
      <c r="K842" s="39" t="str">
        <f t="shared" si="13"/>
        <v/>
      </c>
    </row>
    <row r="843" spans="3:11" ht="30" customHeight="1">
      <c r="C843" s="131"/>
      <c r="D843" s="132"/>
      <c r="E843" s="132"/>
      <c r="F843" s="132"/>
      <c r="G843" s="133"/>
      <c r="H843" s="127"/>
      <c r="I843" s="134"/>
      <c r="J843" s="134"/>
      <c r="K843" s="39" t="str">
        <f t="shared" si="13"/>
        <v/>
      </c>
    </row>
    <row r="844" spans="3:11" ht="30" customHeight="1">
      <c r="C844" s="131"/>
      <c r="D844" s="132"/>
      <c r="E844" s="132"/>
      <c r="F844" s="132"/>
      <c r="G844" s="133"/>
      <c r="H844" s="127"/>
      <c r="I844" s="134"/>
      <c r="J844" s="134"/>
      <c r="K844" s="39" t="str">
        <f t="shared" si="13"/>
        <v/>
      </c>
    </row>
    <row r="845" spans="3:11" ht="30" customHeight="1">
      <c r="C845" s="131"/>
      <c r="D845" s="132"/>
      <c r="E845" s="132"/>
      <c r="F845" s="132"/>
      <c r="G845" s="133"/>
      <c r="H845" s="127"/>
      <c r="I845" s="134"/>
      <c r="J845" s="134"/>
      <c r="K845" s="39" t="str">
        <f t="shared" si="13"/>
        <v/>
      </c>
    </row>
    <row r="846" spans="3:11" ht="30" customHeight="1">
      <c r="C846" s="131"/>
      <c r="D846" s="132"/>
      <c r="E846" s="132"/>
      <c r="F846" s="132"/>
      <c r="G846" s="133"/>
      <c r="H846" s="127"/>
      <c r="I846" s="134"/>
      <c r="J846" s="134"/>
      <c r="K846" s="39" t="str">
        <f t="shared" si="13"/>
        <v/>
      </c>
    </row>
    <row r="847" spans="3:11" ht="30" customHeight="1">
      <c r="C847" s="131"/>
      <c r="D847" s="132"/>
      <c r="E847" s="132"/>
      <c r="F847" s="132"/>
      <c r="G847" s="133"/>
      <c r="H847" s="127"/>
      <c r="I847" s="134"/>
      <c r="J847" s="134"/>
      <c r="K847" s="39" t="str">
        <f t="shared" si="13"/>
        <v/>
      </c>
    </row>
    <row r="848" spans="3:11" ht="30" customHeight="1">
      <c r="C848" s="131"/>
      <c r="D848" s="132"/>
      <c r="E848" s="132"/>
      <c r="F848" s="132"/>
      <c r="G848" s="133"/>
      <c r="H848" s="127"/>
      <c r="I848" s="134"/>
      <c r="J848" s="134"/>
      <c r="K848" s="39" t="str">
        <f t="shared" si="13"/>
        <v/>
      </c>
    </row>
    <row r="849" spans="3:11" ht="30" customHeight="1">
      <c r="C849" s="131"/>
      <c r="D849" s="132"/>
      <c r="E849" s="132"/>
      <c r="F849" s="132"/>
      <c r="G849" s="133"/>
      <c r="H849" s="127"/>
      <c r="I849" s="134"/>
      <c r="J849" s="134"/>
      <c r="K849" s="39" t="str">
        <f t="shared" si="13"/>
        <v/>
      </c>
    </row>
    <row r="850" spans="3:11" ht="30" customHeight="1">
      <c r="C850" s="131"/>
      <c r="D850" s="132"/>
      <c r="E850" s="132"/>
      <c r="F850" s="132"/>
      <c r="G850" s="133"/>
      <c r="H850" s="127"/>
      <c r="I850" s="134"/>
      <c r="J850" s="134"/>
      <c r="K850" s="39" t="str">
        <f t="shared" si="13"/>
        <v/>
      </c>
    </row>
    <row r="851" spans="3:11" ht="30" customHeight="1">
      <c r="C851" s="131"/>
      <c r="D851" s="132"/>
      <c r="E851" s="132"/>
      <c r="F851" s="132"/>
      <c r="G851" s="133"/>
      <c r="H851" s="127"/>
      <c r="I851" s="134"/>
      <c r="J851" s="134"/>
      <c r="K851" s="39" t="str">
        <f t="shared" si="13"/>
        <v/>
      </c>
    </row>
    <row r="852" spans="3:11" ht="30" customHeight="1">
      <c r="C852" s="131"/>
      <c r="D852" s="132"/>
      <c r="E852" s="132"/>
      <c r="F852" s="132"/>
      <c r="G852" s="133"/>
      <c r="H852" s="127"/>
      <c r="I852" s="134"/>
      <c r="J852" s="134"/>
      <c r="K852" s="39" t="str">
        <f t="shared" si="13"/>
        <v/>
      </c>
    </row>
    <row r="853" spans="3:11" ht="30" customHeight="1">
      <c r="C853" s="131"/>
      <c r="D853" s="132"/>
      <c r="E853" s="132"/>
      <c r="F853" s="132"/>
      <c r="G853" s="133"/>
      <c r="H853" s="127"/>
      <c r="I853" s="134"/>
      <c r="J853" s="134"/>
      <c r="K853" s="39" t="str">
        <f t="shared" si="13"/>
        <v/>
      </c>
    </row>
    <row r="854" spans="3:11" ht="30" customHeight="1">
      <c r="C854" s="131"/>
      <c r="D854" s="132"/>
      <c r="E854" s="132"/>
      <c r="F854" s="132"/>
      <c r="G854" s="133"/>
      <c r="H854" s="127"/>
      <c r="I854" s="134"/>
      <c r="J854" s="134"/>
      <c r="K854" s="39" t="str">
        <f t="shared" si="13"/>
        <v/>
      </c>
    </row>
    <row r="855" spans="3:11" ht="30" customHeight="1">
      <c r="C855" s="131"/>
      <c r="D855" s="132"/>
      <c r="E855" s="132"/>
      <c r="F855" s="132"/>
      <c r="G855" s="133"/>
      <c r="H855" s="127"/>
      <c r="I855" s="134"/>
      <c r="J855" s="134"/>
      <c r="K855" s="39" t="str">
        <f t="shared" si="13"/>
        <v/>
      </c>
    </row>
    <row r="856" spans="3:11" ht="30" customHeight="1">
      <c r="C856" s="131"/>
      <c r="D856" s="132"/>
      <c r="E856" s="132"/>
      <c r="F856" s="132"/>
      <c r="G856" s="133"/>
      <c r="H856" s="127"/>
      <c r="I856" s="134"/>
      <c r="J856" s="134"/>
      <c r="K856" s="39" t="str">
        <f t="shared" si="13"/>
        <v/>
      </c>
    </row>
    <row r="857" spans="3:11" ht="30" customHeight="1">
      <c r="C857" s="131"/>
      <c r="D857" s="132"/>
      <c r="E857" s="132"/>
      <c r="F857" s="132"/>
      <c r="G857" s="133"/>
      <c r="H857" s="127"/>
      <c r="I857" s="134"/>
      <c r="J857" s="134"/>
      <c r="K857" s="39" t="str">
        <f t="shared" si="13"/>
        <v/>
      </c>
    </row>
    <row r="858" spans="3:11" ht="30" customHeight="1">
      <c r="C858" s="131"/>
      <c r="D858" s="132"/>
      <c r="E858" s="132"/>
      <c r="F858" s="132"/>
      <c r="G858" s="133"/>
      <c r="H858" s="127"/>
      <c r="I858" s="134"/>
      <c r="J858" s="134"/>
      <c r="K858" s="39" t="str">
        <f t="shared" si="13"/>
        <v/>
      </c>
    </row>
    <row r="859" spans="3:11" ht="30" customHeight="1">
      <c r="C859" s="131"/>
      <c r="D859" s="132"/>
      <c r="E859" s="132"/>
      <c r="F859" s="132"/>
      <c r="G859" s="133"/>
      <c r="H859" s="127"/>
      <c r="I859" s="134"/>
      <c r="J859" s="134"/>
      <c r="K859" s="39" t="str">
        <f t="shared" si="13"/>
        <v/>
      </c>
    </row>
    <row r="860" spans="3:11" ht="30" customHeight="1">
      <c r="C860" s="131"/>
      <c r="D860" s="132"/>
      <c r="E860" s="132"/>
      <c r="F860" s="132"/>
      <c r="G860" s="133"/>
      <c r="H860" s="127"/>
      <c r="I860" s="134"/>
      <c r="J860" s="134"/>
      <c r="K860" s="39" t="str">
        <f t="shared" si="13"/>
        <v/>
      </c>
    </row>
    <row r="861" spans="3:11" ht="30" customHeight="1">
      <c r="C861" s="131"/>
      <c r="D861" s="132"/>
      <c r="E861" s="132"/>
      <c r="F861" s="132"/>
      <c r="G861" s="133"/>
      <c r="H861" s="127"/>
      <c r="I861" s="134"/>
      <c r="J861" s="134"/>
      <c r="K861" s="39" t="str">
        <f t="shared" si="13"/>
        <v/>
      </c>
    </row>
    <row r="862" spans="3:11" ht="30" customHeight="1">
      <c r="C862" s="131"/>
      <c r="D862" s="132"/>
      <c r="E862" s="132"/>
      <c r="F862" s="132"/>
      <c r="G862" s="133"/>
      <c r="H862" s="127"/>
      <c r="I862" s="134"/>
      <c r="J862" s="134"/>
      <c r="K862" s="39" t="str">
        <f t="shared" si="13"/>
        <v/>
      </c>
    </row>
    <row r="863" spans="3:11" ht="30" customHeight="1">
      <c r="C863" s="131"/>
      <c r="D863" s="132"/>
      <c r="E863" s="132"/>
      <c r="F863" s="132"/>
      <c r="G863" s="133"/>
      <c r="H863" s="127"/>
      <c r="I863" s="134"/>
      <c r="J863" s="134"/>
      <c r="K863" s="39" t="str">
        <f t="shared" si="13"/>
        <v/>
      </c>
    </row>
    <row r="864" spans="3:11" ht="30" customHeight="1">
      <c r="C864" s="131"/>
      <c r="D864" s="132"/>
      <c r="E864" s="132"/>
      <c r="F864" s="132"/>
      <c r="G864" s="133"/>
      <c r="H864" s="127"/>
      <c r="I864" s="134"/>
      <c r="J864" s="134"/>
      <c r="K864" s="39" t="str">
        <f t="shared" si="13"/>
        <v/>
      </c>
    </row>
    <row r="865" spans="3:11" ht="30" customHeight="1">
      <c r="C865" s="131"/>
      <c r="D865" s="132"/>
      <c r="E865" s="132"/>
      <c r="F865" s="132"/>
      <c r="G865" s="133"/>
      <c r="H865" s="127"/>
      <c r="I865" s="134"/>
      <c r="J865" s="134"/>
      <c r="K865" s="39" t="str">
        <f t="shared" si="13"/>
        <v/>
      </c>
    </row>
    <row r="866" spans="3:11" ht="30" customHeight="1">
      <c r="C866" s="131"/>
      <c r="D866" s="132"/>
      <c r="E866" s="132"/>
      <c r="F866" s="132"/>
      <c r="G866" s="133"/>
      <c r="H866" s="127"/>
      <c r="I866" s="134"/>
      <c r="J866" s="134"/>
      <c r="K866" s="39" t="str">
        <f t="shared" si="13"/>
        <v/>
      </c>
    </row>
    <row r="867" spans="3:11" ht="30" customHeight="1">
      <c r="C867" s="131"/>
      <c r="D867" s="132"/>
      <c r="E867" s="132"/>
      <c r="F867" s="132"/>
      <c r="G867" s="133"/>
      <c r="H867" s="127"/>
      <c r="I867" s="134"/>
      <c r="J867" s="134"/>
      <c r="K867" s="39" t="str">
        <f t="shared" si="13"/>
        <v/>
      </c>
    </row>
    <row r="868" spans="3:11" ht="30" customHeight="1">
      <c r="C868" s="131"/>
      <c r="D868" s="132"/>
      <c r="E868" s="132"/>
      <c r="F868" s="132"/>
      <c r="G868" s="133"/>
      <c r="H868" s="127"/>
      <c r="I868" s="134"/>
      <c r="J868" s="134"/>
      <c r="K868" s="39" t="str">
        <f t="shared" si="13"/>
        <v/>
      </c>
    </row>
    <row r="869" spans="3:11" ht="30" customHeight="1">
      <c r="C869" s="131"/>
      <c r="D869" s="132"/>
      <c r="E869" s="132"/>
      <c r="F869" s="132"/>
      <c r="G869" s="133"/>
      <c r="H869" s="127"/>
      <c r="I869" s="134"/>
      <c r="J869" s="134"/>
      <c r="K869" s="39" t="str">
        <f t="shared" si="13"/>
        <v/>
      </c>
    </row>
    <row r="870" spans="3:11" ht="30" customHeight="1">
      <c r="C870" s="131"/>
      <c r="D870" s="132"/>
      <c r="E870" s="132"/>
      <c r="F870" s="132"/>
      <c r="G870" s="133"/>
      <c r="H870" s="127"/>
      <c r="I870" s="134"/>
      <c r="J870" s="134"/>
      <c r="K870" s="39" t="str">
        <f t="shared" si="13"/>
        <v/>
      </c>
    </row>
    <row r="871" spans="3:11" ht="30" customHeight="1">
      <c r="C871" s="131"/>
      <c r="D871" s="132"/>
      <c r="E871" s="132"/>
      <c r="F871" s="132"/>
      <c r="G871" s="133"/>
      <c r="H871" s="127"/>
      <c r="I871" s="134"/>
      <c r="J871" s="134"/>
      <c r="K871" s="39" t="str">
        <f t="shared" si="13"/>
        <v/>
      </c>
    </row>
    <row r="872" spans="3:11" ht="30" customHeight="1">
      <c r="C872" s="131"/>
      <c r="D872" s="132"/>
      <c r="E872" s="132"/>
      <c r="F872" s="132"/>
      <c r="G872" s="133"/>
      <c r="H872" s="127"/>
      <c r="I872" s="134"/>
      <c r="J872" s="134"/>
      <c r="K872" s="39" t="str">
        <f t="shared" si="13"/>
        <v/>
      </c>
    </row>
    <row r="873" spans="3:11" ht="30" customHeight="1">
      <c r="C873" s="131"/>
      <c r="D873" s="132"/>
      <c r="E873" s="132"/>
      <c r="F873" s="132"/>
      <c r="G873" s="133"/>
      <c r="H873" s="127"/>
      <c r="I873" s="134"/>
      <c r="J873" s="134"/>
      <c r="K873" s="39" t="str">
        <f t="shared" si="13"/>
        <v/>
      </c>
    </row>
    <row r="874" spans="3:11" ht="30" customHeight="1">
      <c r="C874" s="131"/>
      <c r="D874" s="132"/>
      <c r="E874" s="132"/>
      <c r="F874" s="132"/>
      <c r="G874" s="133"/>
      <c r="H874" s="127"/>
      <c r="I874" s="134"/>
      <c r="J874" s="134"/>
      <c r="K874" s="39" t="str">
        <f t="shared" si="13"/>
        <v/>
      </c>
    </row>
    <row r="875" spans="3:11" ht="30" customHeight="1">
      <c r="C875" s="131"/>
      <c r="D875" s="132"/>
      <c r="E875" s="132"/>
      <c r="F875" s="132"/>
      <c r="G875" s="133"/>
      <c r="H875" s="127"/>
      <c r="I875" s="134"/>
      <c r="J875" s="134"/>
      <c r="K875" s="39" t="str">
        <f t="shared" si="13"/>
        <v/>
      </c>
    </row>
    <row r="876" spans="3:11" ht="30" customHeight="1">
      <c r="C876" s="131"/>
      <c r="D876" s="132"/>
      <c r="E876" s="132"/>
      <c r="F876" s="132"/>
      <c r="G876" s="133"/>
      <c r="H876" s="127"/>
      <c r="I876" s="134"/>
      <c r="J876" s="134"/>
      <c r="K876" s="39" t="str">
        <f t="shared" si="13"/>
        <v/>
      </c>
    </row>
    <row r="877" spans="3:11" ht="30" customHeight="1">
      <c r="C877" s="131"/>
      <c r="D877" s="132"/>
      <c r="E877" s="132"/>
      <c r="F877" s="132"/>
      <c r="G877" s="133"/>
      <c r="H877" s="127"/>
      <c r="I877" s="134"/>
      <c r="J877" s="134"/>
      <c r="K877" s="39" t="str">
        <f t="shared" si="13"/>
        <v/>
      </c>
    </row>
    <row r="878" spans="3:11" ht="30" customHeight="1">
      <c r="C878" s="131"/>
      <c r="D878" s="132"/>
      <c r="E878" s="132"/>
      <c r="F878" s="132"/>
      <c r="G878" s="133"/>
      <c r="H878" s="127"/>
      <c r="I878" s="134"/>
      <c r="J878" s="134"/>
      <c r="K878" s="39" t="str">
        <f t="shared" si="13"/>
        <v/>
      </c>
    </row>
    <row r="879" spans="3:11" ht="30" customHeight="1">
      <c r="C879" s="131"/>
      <c r="D879" s="132"/>
      <c r="E879" s="132"/>
      <c r="F879" s="132"/>
      <c r="G879" s="133"/>
      <c r="H879" s="127"/>
      <c r="I879" s="134"/>
      <c r="J879" s="134"/>
      <c r="K879" s="39" t="str">
        <f t="shared" si="13"/>
        <v/>
      </c>
    </row>
    <row r="880" spans="3:11" ht="30" customHeight="1">
      <c r="C880" s="131"/>
      <c r="D880" s="132"/>
      <c r="E880" s="132"/>
      <c r="F880" s="132"/>
      <c r="G880" s="133"/>
      <c r="H880" s="127"/>
      <c r="I880" s="134"/>
      <c r="J880" s="134"/>
      <c r="K880" s="39" t="str">
        <f t="shared" si="13"/>
        <v/>
      </c>
    </row>
    <row r="881" spans="3:11" ht="30" customHeight="1">
      <c r="C881" s="131"/>
      <c r="D881" s="132"/>
      <c r="E881" s="132"/>
      <c r="F881" s="132"/>
      <c r="G881" s="133"/>
      <c r="H881" s="127"/>
      <c r="I881" s="134"/>
      <c r="J881" s="134"/>
      <c r="K881" s="39" t="str">
        <f t="shared" si="13"/>
        <v/>
      </c>
    </row>
    <row r="882" spans="3:11" ht="30" customHeight="1">
      <c r="C882" s="131"/>
      <c r="D882" s="132"/>
      <c r="E882" s="132"/>
      <c r="F882" s="132"/>
      <c r="G882" s="133"/>
      <c r="H882" s="127"/>
      <c r="I882" s="134"/>
      <c r="J882" s="134"/>
      <c r="K882" s="39" t="str">
        <f t="shared" si="13"/>
        <v/>
      </c>
    </row>
    <row r="883" spans="3:11" ht="30" customHeight="1">
      <c r="C883" s="131"/>
      <c r="D883" s="132"/>
      <c r="E883" s="132"/>
      <c r="F883" s="132"/>
      <c r="G883" s="133"/>
      <c r="H883" s="127"/>
      <c r="I883" s="134"/>
      <c r="J883" s="134"/>
      <c r="K883" s="39" t="str">
        <f t="shared" si="13"/>
        <v/>
      </c>
    </row>
    <row r="884" spans="3:11" ht="30" customHeight="1">
      <c r="C884" s="131"/>
      <c r="D884" s="132"/>
      <c r="E884" s="132"/>
      <c r="F884" s="132"/>
      <c r="G884" s="133"/>
      <c r="H884" s="127"/>
      <c r="I884" s="134"/>
      <c r="J884" s="134"/>
      <c r="K884" s="39" t="str">
        <f t="shared" si="13"/>
        <v/>
      </c>
    </row>
    <row r="885" spans="3:11" ht="30" customHeight="1">
      <c r="C885" s="131"/>
      <c r="D885" s="132"/>
      <c r="E885" s="132"/>
      <c r="F885" s="132"/>
      <c r="G885" s="133"/>
      <c r="H885" s="127"/>
      <c r="I885" s="134"/>
      <c r="J885" s="134"/>
      <c r="K885" s="39" t="str">
        <f t="shared" si="13"/>
        <v/>
      </c>
    </row>
    <row r="886" spans="3:11" ht="30" customHeight="1">
      <c r="C886" s="131"/>
      <c r="D886" s="132"/>
      <c r="E886" s="132"/>
      <c r="F886" s="132"/>
      <c r="G886" s="133"/>
      <c r="H886" s="127"/>
      <c r="I886" s="134"/>
      <c r="J886" s="134"/>
      <c r="K886" s="39" t="str">
        <f t="shared" si="13"/>
        <v/>
      </c>
    </row>
    <row r="887" spans="3:11" ht="30" customHeight="1">
      <c r="C887" s="131"/>
      <c r="D887" s="132"/>
      <c r="E887" s="132"/>
      <c r="F887" s="132"/>
      <c r="G887" s="133"/>
      <c r="H887" s="127"/>
      <c r="I887" s="134"/>
      <c r="J887" s="134"/>
      <c r="K887" s="39" t="str">
        <f t="shared" si="13"/>
        <v/>
      </c>
    </row>
    <row r="888" spans="3:11" ht="30" customHeight="1">
      <c r="C888" s="131"/>
      <c r="D888" s="132"/>
      <c r="E888" s="132"/>
      <c r="F888" s="132"/>
      <c r="G888" s="133"/>
      <c r="H888" s="127"/>
      <c r="I888" s="134"/>
      <c r="J888" s="134"/>
      <c r="K888" s="39" t="str">
        <f t="shared" si="13"/>
        <v/>
      </c>
    </row>
    <row r="889" spans="3:11" ht="30" customHeight="1">
      <c r="C889" s="131"/>
      <c r="D889" s="132"/>
      <c r="E889" s="132"/>
      <c r="F889" s="132"/>
      <c r="G889" s="133"/>
      <c r="H889" s="127"/>
      <c r="I889" s="134"/>
      <c r="J889" s="134"/>
      <c r="K889" s="39" t="str">
        <f t="shared" si="13"/>
        <v/>
      </c>
    </row>
    <row r="890" spans="3:11" ht="30" customHeight="1">
      <c r="C890" s="131"/>
      <c r="D890" s="132"/>
      <c r="E890" s="132"/>
      <c r="F890" s="132"/>
      <c r="G890" s="133"/>
      <c r="H890" s="127"/>
      <c r="I890" s="134"/>
      <c r="J890" s="134"/>
      <c r="K890" s="39" t="str">
        <f t="shared" si="13"/>
        <v/>
      </c>
    </row>
    <row r="891" spans="3:11" ht="30" customHeight="1">
      <c r="C891" s="131"/>
      <c r="D891" s="132"/>
      <c r="E891" s="132"/>
      <c r="F891" s="132"/>
      <c r="G891" s="133"/>
      <c r="H891" s="127"/>
      <c r="I891" s="134"/>
      <c r="J891" s="134"/>
      <c r="K891" s="39" t="str">
        <f t="shared" si="13"/>
        <v/>
      </c>
    </row>
    <row r="892" spans="3:11" ht="30" customHeight="1">
      <c r="C892" s="131"/>
      <c r="D892" s="132"/>
      <c r="E892" s="132"/>
      <c r="F892" s="132"/>
      <c r="G892" s="133"/>
      <c r="H892" s="127"/>
      <c r="I892" s="134"/>
      <c r="J892" s="134"/>
      <c r="K892" s="39" t="str">
        <f t="shared" si="13"/>
        <v/>
      </c>
    </row>
    <row r="893" spans="3:11" ht="30" customHeight="1">
      <c r="C893" s="131"/>
      <c r="D893" s="132"/>
      <c r="E893" s="132"/>
      <c r="F893" s="132"/>
      <c r="G893" s="133"/>
      <c r="H893" s="127"/>
      <c r="I893" s="134"/>
      <c r="J893" s="134"/>
      <c r="K893" s="39" t="str">
        <f t="shared" si="13"/>
        <v/>
      </c>
    </row>
    <row r="894" spans="3:11" ht="30" customHeight="1">
      <c r="C894" s="131"/>
      <c r="D894" s="132"/>
      <c r="E894" s="132"/>
      <c r="F894" s="132"/>
      <c r="G894" s="133"/>
      <c r="H894" s="127"/>
      <c r="I894" s="134"/>
      <c r="J894" s="134"/>
      <c r="K894" s="39" t="str">
        <f t="shared" si="13"/>
        <v/>
      </c>
    </row>
    <row r="895" spans="3:11" ht="30" customHeight="1">
      <c r="C895" s="131"/>
      <c r="D895" s="132"/>
      <c r="E895" s="132"/>
      <c r="F895" s="132"/>
      <c r="G895" s="133"/>
      <c r="H895" s="127"/>
      <c r="I895" s="134"/>
      <c r="J895" s="134"/>
      <c r="K895" s="39" t="str">
        <f t="shared" si="13"/>
        <v/>
      </c>
    </row>
    <row r="896" spans="3:11" ht="30" customHeight="1">
      <c r="C896" s="131"/>
      <c r="D896" s="132"/>
      <c r="E896" s="132"/>
      <c r="F896" s="132"/>
      <c r="G896" s="133"/>
      <c r="H896" s="127"/>
      <c r="I896" s="134"/>
      <c r="J896" s="134"/>
      <c r="K896" s="39" t="str">
        <f t="shared" si="13"/>
        <v/>
      </c>
    </row>
    <row r="897" spans="3:11" ht="30" customHeight="1">
      <c r="C897" s="131"/>
      <c r="D897" s="132"/>
      <c r="E897" s="132"/>
      <c r="F897" s="132"/>
      <c r="G897" s="133"/>
      <c r="H897" s="127"/>
      <c r="I897" s="134"/>
      <c r="J897" s="134"/>
      <c r="K897" s="39" t="str">
        <f t="shared" si="13"/>
        <v/>
      </c>
    </row>
    <row r="898" spans="3:11" ht="30" customHeight="1">
      <c r="C898" s="131"/>
      <c r="D898" s="132"/>
      <c r="E898" s="132"/>
      <c r="F898" s="132"/>
      <c r="G898" s="133"/>
      <c r="H898" s="127"/>
      <c r="I898" s="134"/>
      <c r="J898" s="134"/>
      <c r="K898" s="39" t="str">
        <f t="shared" si="13"/>
        <v/>
      </c>
    </row>
    <row r="899" spans="3:11" ht="30" customHeight="1">
      <c r="C899" s="131"/>
      <c r="D899" s="132"/>
      <c r="E899" s="132"/>
      <c r="F899" s="132"/>
      <c r="G899" s="133"/>
      <c r="H899" s="127"/>
      <c r="I899" s="134"/>
      <c r="J899" s="134"/>
      <c r="K899" s="39" t="str">
        <f t="shared" si="13"/>
        <v/>
      </c>
    </row>
    <row r="900" spans="3:11" ht="30" customHeight="1">
      <c r="C900" s="131"/>
      <c r="D900" s="132"/>
      <c r="E900" s="132"/>
      <c r="F900" s="132"/>
      <c r="G900" s="133"/>
      <c r="H900" s="127"/>
      <c r="I900" s="134"/>
      <c r="J900" s="134"/>
      <c r="K900" s="39" t="str">
        <f t="shared" si="13"/>
        <v/>
      </c>
    </row>
    <row r="901" spans="3:11" ht="30" customHeight="1">
      <c r="C901" s="131"/>
      <c r="D901" s="132"/>
      <c r="E901" s="132"/>
      <c r="F901" s="132"/>
      <c r="G901" s="133"/>
      <c r="H901" s="127"/>
      <c r="I901" s="134"/>
      <c r="J901" s="134"/>
      <c r="K901" s="39" t="str">
        <f t="shared" si="13"/>
        <v/>
      </c>
    </row>
    <row r="902" spans="3:11" ht="30" customHeight="1">
      <c r="C902" s="131"/>
      <c r="D902" s="132"/>
      <c r="E902" s="132"/>
      <c r="F902" s="132"/>
      <c r="G902" s="133"/>
      <c r="H902" s="127"/>
      <c r="I902" s="134"/>
      <c r="J902" s="134"/>
      <c r="K902" s="39" t="str">
        <f t="shared" si="13"/>
        <v/>
      </c>
    </row>
    <row r="903" spans="3:11" ht="30" customHeight="1">
      <c r="C903" s="131"/>
      <c r="D903" s="132"/>
      <c r="E903" s="132"/>
      <c r="F903" s="132"/>
      <c r="G903" s="133"/>
      <c r="H903" s="127"/>
      <c r="I903" s="134"/>
      <c r="J903" s="134"/>
      <c r="K903" s="39" t="str">
        <f t="shared" ref="K903:K966" si="14">IF(G903="","",IF(H903="",MONTH(G903),MONTH(H903)))</f>
        <v/>
      </c>
    </row>
    <row r="904" spans="3:11" ht="30" customHeight="1">
      <c r="C904" s="131"/>
      <c r="D904" s="132"/>
      <c r="E904" s="132"/>
      <c r="F904" s="132"/>
      <c r="G904" s="133"/>
      <c r="H904" s="127"/>
      <c r="I904" s="134"/>
      <c r="J904" s="134"/>
      <c r="K904" s="39" t="str">
        <f t="shared" si="14"/>
        <v/>
      </c>
    </row>
    <row r="905" spans="3:11" ht="30" customHeight="1">
      <c r="C905" s="131"/>
      <c r="D905" s="132"/>
      <c r="E905" s="132"/>
      <c r="F905" s="132"/>
      <c r="G905" s="133"/>
      <c r="H905" s="127"/>
      <c r="I905" s="134"/>
      <c r="J905" s="134"/>
      <c r="K905" s="39" t="str">
        <f t="shared" si="14"/>
        <v/>
      </c>
    </row>
    <row r="906" spans="3:11" ht="30" customHeight="1">
      <c r="C906" s="131"/>
      <c r="D906" s="132"/>
      <c r="E906" s="132"/>
      <c r="F906" s="132"/>
      <c r="G906" s="133"/>
      <c r="H906" s="127"/>
      <c r="I906" s="134"/>
      <c r="J906" s="134"/>
      <c r="K906" s="39" t="str">
        <f t="shared" si="14"/>
        <v/>
      </c>
    </row>
    <row r="907" spans="3:11" ht="30" customHeight="1">
      <c r="C907" s="131"/>
      <c r="D907" s="132"/>
      <c r="E907" s="132"/>
      <c r="F907" s="132"/>
      <c r="G907" s="133"/>
      <c r="H907" s="127"/>
      <c r="I907" s="134"/>
      <c r="J907" s="134"/>
      <c r="K907" s="39" t="str">
        <f t="shared" si="14"/>
        <v/>
      </c>
    </row>
    <row r="908" spans="3:11" ht="30" customHeight="1">
      <c r="C908" s="131"/>
      <c r="D908" s="132"/>
      <c r="E908" s="132"/>
      <c r="F908" s="132"/>
      <c r="G908" s="133"/>
      <c r="H908" s="127"/>
      <c r="I908" s="134"/>
      <c r="J908" s="134"/>
      <c r="K908" s="39" t="str">
        <f t="shared" si="14"/>
        <v/>
      </c>
    </row>
    <row r="909" spans="3:11" ht="30" customHeight="1">
      <c r="C909" s="131"/>
      <c r="D909" s="132"/>
      <c r="E909" s="132"/>
      <c r="F909" s="132"/>
      <c r="G909" s="133"/>
      <c r="H909" s="127"/>
      <c r="I909" s="134"/>
      <c r="J909" s="134"/>
      <c r="K909" s="39" t="str">
        <f t="shared" si="14"/>
        <v/>
      </c>
    </row>
    <row r="910" spans="3:11" ht="30" customHeight="1">
      <c r="C910" s="131"/>
      <c r="D910" s="132"/>
      <c r="E910" s="132"/>
      <c r="F910" s="132"/>
      <c r="G910" s="133"/>
      <c r="H910" s="127"/>
      <c r="I910" s="134"/>
      <c r="J910" s="134"/>
      <c r="K910" s="39" t="str">
        <f t="shared" si="14"/>
        <v/>
      </c>
    </row>
    <row r="911" spans="3:11" ht="30" customHeight="1">
      <c r="C911" s="131"/>
      <c r="D911" s="132"/>
      <c r="E911" s="132"/>
      <c r="F911" s="132"/>
      <c r="G911" s="133"/>
      <c r="H911" s="127"/>
      <c r="I911" s="134"/>
      <c r="J911" s="134"/>
      <c r="K911" s="39" t="str">
        <f t="shared" si="14"/>
        <v/>
      </c>
    </row>
    <row r="912" spans="3:11" ht="30" customHeight="1">
      <c r="C912" s="131"/>
      <c r="D912" s="132"/>
      <c r="E912" s="132"/>
      <c r="F912" s="132"/>
      <c r="G912" s="133"/>
      <c r="H912" s="127"/>
      <c r="I912" s="134"/>
      <c r="J912" s="134"/>
      <c r="K912" s="39" t="str">
        <f t="shared" si="14"/>
        <v/>
      </c>
    </row>
    <row r="913" spans="3:11" ht="30" customHeight="1">
      <c r="C913" s="131"/>
      <c r="D913" s="132"/>
      <c r="E913" s="132"/>
      <c r="F913" s="132"/>
      <c r="G913" s="133"/>
      <c r="H913" s="127"/>
      <c r="I913" s="134"/>
      <c r="J913" s="134"/>
      <c r="K913" s="39" t="str">
        <f t="shared" si="14"/>
        <v/>
      </c>
    </row>
    <row r="914" spans="3:11" ht="30" customHeight="1">
      <c r="C914" s="131"/>
      <c r="D914" s="132"/>
      <c r="E914" s="132"/>
      <c r="F914" s="132"/>
      <c r="G914" s="133"/>
      <c r="H914" s="127"/>
      <c r="I914" s="134"/>
      <c r="J914" s="134"/>
      <c r="K914" s="39" t="str">
        <f t="shared" si="14"/>
        <v/>
      </c>
    </row>
    <row r="915" spans="3:11" ht="30" customHeight="1">
      <c r="C915" s="131"/>
      <c r="D915" s="132"/>
      <c r="E915" s="132"/>
      <c r="F915" s="132"/>
      <c r="G915" s="133"/>
      <c r="H915" s="127"/>
      <c r="I915" s="134"/>
      <c r="J915" s="134"/>
      <c r="K915" s="39" t="str">
        <f t="shared" si="14"/>
        <v/>
      </c>
    </row>
    <row r="916" spans="3:11" ht="30" customHeight="1">
      <c r="C916" s="131"/>
      <c r="D916" s="132"/>
      <c r="E916" s="132"/>
      <c r="F916" s="132"/>
      <c r="G916" s="133"/>
      <c r="H916" s="127"/>
      <c r="I916" s="134"/>
      <c r="J916" s="134"/>
      <c r="K916" s="39" t="str">
        <f t="shared" si="14"/>
        <v/>
      </c>
    </row>
    <row r="917" spans="3:11" ht="30" customHeight="1">
      <c r="C917" s="131"/>
      <c r="D917" s="132"/>
      <c r="E917" s="132"/>
      <c r="F917" s="132"/>
      <c r="G917" s="133"/>
      <c r="H917" s="127"/>
      <c r="I917" s="134"/>
      <c r="J917" s="134"/>
      <c r="K917" s="39" t="str">
        <f t="shared" si="14"/>
        <v/>
      </c>
    </row>
    <row r="918" spans="3:11" ht="30" customHeight="1">
      <c r="C918" s="131"/>
      <c r="D918" s="132"/>
      <c r="E918" s="132"/>
      <c r="F918" s="132"/>
      <c r="G918" s="133"/>
      <c r="H918" s="127"/>
      <c r="I918" s="134"/>
      <c r="J918" s="134"/>
      <c r="K918" s="39" t="str">
        <f t="shared" si="14"/>
        <v/>
      </c>
    </row>
    <row r="919" spans="3:11" ht="30" customHeight="1">
      <c r="C919" s="131"/>
      <c r="D919" s="132"/>
      <c r="E919" s="132"/>
      <c r="F919" s="132"/>
      <c r="G919" s="133"/>
      <c r="H919" s="127"/>
      <c r="I919" s="134"/>
      <c r="J919" s="134"/>
      <c r="K919" s="39" t="str">
        <f t="shared" si="14"/>
        <v/>
      </c>
    </row>
    <row r="920" spans="3:11" ht="30" customHeight="1">
      <c r="C920" s="131"/>
      <c r="D920" s="132"/>
      <c r="E920" s="132"/>
      <c r="F920" s="132"/>
      <c r="G920" s="133"/>
      <c r="H920" s="127"/>
      <c r="I920" s="134"/>
      <c r="J920" s="134"/>
      <c r="K920" s="39" t="str">
        <f t="shared" si="14"/>
        <v/>
      </c>
    </row>
    <row r="921" spans="3:11" ht="30" customHeight="1">
      <c r="C921" s="131"/>
      <c r="D921" s="132"/>
      <c r="E921" s="132"/>
      <c r="F921" s="132"/>
      <c r="G921" s="133"/>
      <c r="H921" s="127"/>
      <c r="I921" s="134"/>
      <c r="J921" s="134"/>
      <c r="K921" s="39" t="str">
        <f t="shared" si="14"/>
        <v/>
      </c>
    </row>
    <row r="922" spans="3:11" ht="30" customHeight="1">
      <c r="C922" s="131"/>
      <c r="D922" s="132"/>
      <c r="E922" s="132"/>
      <c r="F922" s="132"/>
      <c r="G922" s="133"/>
      <c r="H922" s="127"/>
      <c r="I922" s="134"/>
      <c r="J922" s="134"/>
      <c r="K922" s="39" t="str">
        <f t="shared" si="14"/>
        <v/>
      </c>
    </row>
    <row r="923" spans="3:11" ht="30" customHeight="1">
      <c r="C923" s="131"/>
      <c r="D923" s="132"/>
      <c r="E923" s="132"/>
      <c r="F923" s="132"/>
      <c r="G923" s="133"/>
      <c r="H923" s="127"/>
      <c r="I923" s="134"/>
      <c r="J923" s="134"/>
      <c r="K923" s="39" t="str">
        <f t="shared" si="14"/>
        <v/>
      </c>
    </row>
    <row r="924" spans="3:11" ht="30" customHeight="1">
      <c r="C924" s="131"/>
      <c r="D924" s="132"/>
      <c r="E924" s="132"/>
      <c r="F924" s="132"/>
      <c r="G924" s="133"/>
      <c r="H924" s="127"/>
      <c r="I924" s="134"/>
      <c r="J924" s="134"/>
      <c r="K924" s="39" t="str">
        <f t="shared" si="14"/>
        <v/>
      </c>
    </row>
    <row r="925" spans="3:11" ht="30" customHeight="1">
      <c r="C925" s="131"/>
      <c r="D925" s="132"/>
      <c r="E925" s="132"/>
      <c r="F925" s="132"/>
      <c r="G925" s="133"/>
      <c r="H925" s="127"/>
      <c r="I925" s="134"/>
      <c r="J925" s="134"/>
      <c r="K925" s="39" t="str">
        <f t="shared" si="14"/>
        <v/>
      </c>
    </row>
    <row r="926" spans="3:11" ht="30" customHeight="1">
      <c r="C926" s="131"/>
      <c r="D926" s="132"/>
      <c r="E926" s="132"/>
      <c r="F926" s="132"/>
      <c r="G926" s="133"/>
      <c r="H926" s="127"/>
      <c r="I926" s="134"/>
      <c r="J926" s="134"/>
      <c r="K926" s="39" t="str">
        <f t="shared" si="14"/>
        <v/>
      </c>
    </row>
    <row r="927" spans="3:11" ht="30" customHeight="1">
      <c r="C927" s="131"/>
      <c r="D927" s="132"/>
      <c r="E927" s="132"/>
      <c r="F927" s="132"/>
      <c r="G927" s="133"/>
      <c r="H927" s="127"/>
      <c r="I927" s="134"/>
      <c r="J927" s="134"/>
      <c r="K927" s="39" t="str">
        <f t="shared" si="14"/>
        <v/>
      </c>
    </row>
    <row r="928" spans="3:11" ht="30" customHeight="1">
      <c r="C928" s="131"/>
      <c r="D928" s="132"/>
      <c r="E928" s="132"/>
      <c r="F928" s="132"/>
      <c r="G928" s="133"/>
      <c r="H928" s="127"/>
      <c r="I928" s="134"/>
      <c r="J928" s="134"/>
      <c r="K928" s="39" t="str">
        <f t="shared" si="14"/>
        <v/>
      </c>
    </row>
    <row r="929" spans="3:11" ht="30" customHeight="1">
      <c r="C929" s="131"/>
      <c r="D929" s="132"/>
      <c r="E929" s="132"/>
      <c r="F929" s="132"/>
      <c r="G929" s="133"/>
      <c r="H929" s="127"/>
      <c r="I929" s="134"/>
      <c r="J929" s="134"/>
      <c r="K929" s="39" t="str">
        <f t="shared" si="14"/>
        <v/>
      </c>
    </row>
    <row r="930" spans="3:11" ht="30" customHeight="1">
      <c r="C930" s="131"/>
      <c r="D930" s="132"/>
      <c r="E930" s="132"/>
      <c r="F930" s="132"/>
      <c r="G930" s="133"/>
      <c r="H930" s="127"/>
      <c r="I930" s="134"/>
      <c r="J930" s="134"/>
      <c r="K930" s="39" t="str">
        <f t="shared" si="14"/>
        <v/>
      </c>
    </row>
    <row r="931" spans="3:11" ht="30" customHeight="1">
      <c r="C931" s="131"/>
      <c r="D931" s="132"/>
      <c r="E931" s="132"/>
      <c r="F931" s="132"/>
      <c r="G931" s="133"/>
      <c r="H931" s="127"/>
      <c r="I931" s="134"/>
      <c r="J931" s="134"/>
      <c r="K931" s="39" t="str">
        <f t="shared" si="14"/>
        <v/>
      </c>
    </row>
    <row r="932" spans="3:11" ht="30" customHeight="1">
      <c r="C932" s="131"/>
      <c r="D932" s="132"/>
      <c r="E932" s="132"/>
      <c r="F932" s="132"/>
      <c r="G932" s="133"/>
      <c r="H932" s="127"/>
      <c r="I932" s="134"/>
      <c r="J932" s="134"/>
      <c r="K932" s="39" t="str">
        <f t="shared" si="14"/>
        <v/>
      </c>
    </row>
    <row r="933" spans="3:11" ht="30" customHeight="1">
      <c r="C933" s="131"/>
      <c r="D933" s="132"/>
      <c r="E933" s="132"/>
      <c r="F933" s="132"/>
      <c r="G933" s="133"/>
      <c r="H933" s="127"/>
      <c r="I933" s="134"/>
      <c r="J933" s="134"/>
      <c r="K933" s="39" t="str">
        <f t="shared" si="14"/>
        <v/>
      </c>
    </row>
    <row r="934" spans="3:11" ht="30" customHeight="1">
      <c r="C934" s="131"/>
      <c r="D934" s="132"/>
      <c r="E934" s="132"/>
      <c r="F934" s="132"/>
      <c r="G934" s="133"/>
      <c r="H934" s="127"/>
      <c r="I934" s="134"/>
      <c r="J934" s="134"/>
      <c r="K934" s="39" t="str">
        <f t="shared" si="14"/>
        <v/>
      </c>
    </row>
    <row r="935" spans="3:11" ht="30" customHeight="1">
      <c r="C935" s="131"/>
      <c r="D935" s="132"/>
      <c r="E935" s="132"/>
      <c r="F935" s="132"/>
      <c r="G935" s="133"/>
      <c r="H935" s="127"/>
      <c r="I935" s="134"/>
      <c r="J935" s="134"/>
      <c r="K935" s="39" t="str">
        <f t="shared" si="14"/>
        <v/>
      </c>
    </row>
    <row r="936" spans="3:11" ht="30" customHeight="1">
      <c r="C936" s="131"/>
      <c r="D936" s="132"/>
      <c r="E936" s="132"/>
      <c r="F936" s="132"/>
      <c r="G936" s="133"/>
      <c r="H936" s="127"/>
      <c r="I936" s="134"/>
      <c r="J936" s="134"/>
      <c r="K936" s="39" t="str">
        <f t="shared" si="14"/>
        <v/>
      </c>
    </row>
    <row r="937" spans="3:11" ht="30" customHeight="1">
      <c r="C937" s="131"/>
      <c r="D937" s="132"/>
      <c r="E937" s="132"/>
      <c r="F937" s="132"/>
      <c r="G937" s="133"/>
      <c r="H937" s="127"/>
      <c r="I937" s="134"/>
      <c r="J937" s="134"/>
      <c r="K937" s="39" t="str">
        <f t="shared" si="14"/>
        <v/>
      </c>
    </row>
    <row r="938" spans="3:11" ht="30" customHeight="1">
      <c r="C938" s="131"/>
      <c r="D938" s="132"/>
      <c r="E938" s="132"/>
      <c r="F938" s="132"/>
      <c r="G938" s="133"/>
      <c r="H938" s="127"/>
      <c r="I938" s="134"/>
      <c r="J938" s="134"/>
      <c r="K938" s="39" t="str">
        <f t="shared" si="14"/>
        <v/>
      </c>
    </row>
    <row r="939" spans="3:11" ht="30" customHeight="1">
      <c r="C939" s="131"/>
      <c r="D939" s="132"/>
      <c r="E939" s="132"/>
      <c r="F939" s="132"/>
      <c r="G939" s="133"/>
      <c r="H939" s="127"/>
      <c r="I939" s="134"/>
      <c r="J939" s="134"/>
      <c r="K939" s="39" t="str">
        <f t="shared" si="14"/>
        <v/>
      </c>
    </row>
    <row r="940" spans="3:11" ht="30" customHeight="1">
      <c r="C940" s="131"/>
      <c r="D940" s="132"/>
      <c r="E940" s="132"/>
      <c r="F940" s="132"/>
      <c r="G940" s="133"/>
      <c r="H940" s="127"/>
      <c r="I940" s="134"/>
      <c r="J940" s="134"/>
      <c r="K940" s="39" t="str">
        <f t="shared" si="14"/>
        <v/>
      </c>
    </row>
    <row r="941" spans="3:11" ht="30" customHeight="1">
      <c r="C941" s="131"/>
      <c r="D941" s="132"/>
      <c r="E941" s="132"/>
      <c r="F941" s="132"/>
      <c r="G941" s="133"/>
      <c r="H941" s="127"/>
      <c r="I941" s="134"/>
      <c r="J941" s="134"/>
      <c r="K941" s="39" t="str">
        <f t="shared" si="14"/>
        <v/>
      </c>
    </row>
    <row r="942" spans="3:11" ht="30" customHeight="1">
      <c r="C942" s="131"/>
      <c r="D942" s="132"/>
      <c r="E942" s="132"/>
      <c r="F942" s="132"/>
      <c r="G942" s="133"/>
      <c r="H942" s="127"/>
      <c r="I942" s="134"/>
      <c r="J942" s="134"/>
      <c r="K942" s="39" t="str">
        <f t="shared" si="14"/>
        <v/>
      </c>
    </row>
    <row r="943" spans="3:11" ht="30" customHeight="1">
      <c r="C943" s="131"/>
      <c r="D943" s="132"/>
      <c r="E943" s="132"/>
      <c r="F943" s="132"/>
      <c r="G943" s="133"/>
      <c r="H943" s="127"/>
      <c r="I943" s="134"/>
      <c r="J943" s="134"/>
      <c r="K943" s="39" t="str">
        <f t="shared" si="14"/>
        <v/>
      </c>
    </row>
    <row r="944" spans="3:11" ht="30" customHeight="1">
      <c r="C944" s="131"/>
      <c r="D944" s="132"/>
      <c r="E944" s="132"/>
      <c r="F944" s="132"/>
      <c r="G944" s="133"/>
      <c r="H944" s="127"/>
      <c r="I944" s="134"/>
      <c r="J944" s="134"/>
      <c r="K944" s="39" t="str">
        <f t="shared" si="14"/>
        <v/>
      </c>
    </row>
    <row r="945" spans="3:11" ht="30" customHeight="1">
      <c r="C945" s="131"/>
      <c r="D945" s="132"/>
      <c r="E945" s="132"/>
      <c r="F945" s="132"/>
      <c r="G945" s="133"/>
      <c r="H945" s="127"/>
      <c r="I945" s="134"/>
      <c r="J945" s="134"/>
      <c r="K945" s="39" t="str">
        <f t="shared" si="14"/>
        <v/>
      </c>
    </row>
    <row r="946" spans="3:11" ht="30" customHeight="1">
      <c r="C946" s="131"/>
      <c r="D946" s="132"/>
      <c r="E946" s="132"/>
      <c r="F946" s="132"/>
      <c r="G946" s="133"/>
      <c r="H946" s="127"/>
      <c r="I946" s="134"/>
      <c r="J946" s="134"/>
      <c r="K946" s="39" t="str">
        <f t="shared" si="14"/>
        <v/>
      </c>
    </row>
    <row r="947" spans="3:11" ht="30" customHeight="1">
      <c r="C947" s="131"/>
      <c r="D947" s="132"/>
      <c r="E947" s="132"/>
      <c r="F947" s="132"/>
      <c r="G947" s="133"/>
      <c r="H947" s="127"/>
      <c r="I947" s="134"/>
      <c r="J947" s="134"/>
      <c r="K947" s="39" t="str">
        <f t="shared" si="14"/>
        <v/>
      </c>
    </row>
    <row r="948" spans="3:11" ht="30" customHeight="1">
      <c r="C948" s="131"/>
      <c r="D948" s="132"/>
      <c r="E948" s="132"/>
      <c r="F948" s="132"/>
      <c r="G948" s="133"/>
      <c r="H948" s="127"/>
      <c r="I948" s="134"/>
      <c r="J948" s="134"/>
      <c r="K948" s="39" t="str">
        <f t="shared" si="14"/>
        <v/>
      </c>
    </row>
    <row r="949" spans="3:11" ht="30" customHeight="1">
      <c r="C949" s="131"/>
      <c r="D949" s="132"/>
      <c r="E949" s="132"/>
      <c r="F949" s="132"/>
      <c r="G949" s="133"/>
      <c r="H949" s="127"/>
      <c r="I949" s="134"/>
      <c r="J949" s="134"/>
      <c r="K949" s="39" t="str">
        <f t="shared" si="14"/>
        <v/>
      </c>
    </row>
    <row r="950" spans="3:11" ht="30" customHeight="1">
      <c r="C950" s="131"/>
      <c r="D950" s="132"/>
      <c r="E950" s="132"/>
      <c r="F950" s="132"/>
      <c r="G950" s="133"/>
      <c r="H950" s="127"/>
      <c r="I950" s="134"/>
      <c r="J950" s="134"/>
      <c r="K950" s="39" t="str">
        <f t="shared" si="14"/>
        <v/>
      </c>
    </row>
    <row r="951" spans="3:11" ht="30" customHeight="1">
      <c r="C951" s="131"/>
      <c r="D951" s="132"/>
      <c r="E951" s="132"/>
      <c r="F951" s="132"/>
      <c r="G951" s="133"/>
      <c r="H951" s="127"/>
      <c r="I951" s="134"/>
      <c r="J951" s="134"/>
      <c r="K951" s="39" t="str">
        <f t="shared" si="14"/>
        <v/>
      </c>
    </row>
    <row r="952" spans="3:11" ht="30" customHeight="1">
      <c r="C952" s="131"/>
      <c r="D952" s="132"/>
      <c r="E952" s="132"/>
      <c r="F952" s="132"/>
      <c r="G952" s="133"/>
      <c r="H952" s="127"/>
      <c r="I952" s="134"/>
      <c r="J952" s="134"/>
      <c r="K952" s="39" t="str">
        <f t="shared" si="14"/>
        <v/>
      </c>
    </row>
    <row r="953" spans="3:11" ht="30" customHeight="1">
      <c r="C953" s="131"/>
      <c r="D953" s="132"/>
      <c r="E953" s="132"/>
      <c r="F953" s="132"/>
      <c r="G953" s="133"/>
      <c r="H953" s="127"/>
      <c r="I953" s="134"/>
      <c r="J953" s="134"/>
      <c r="K953" s="39" t="str">
        <f t="shared" si="14"/>
        <v/>
      </c>
    </row>
    <row r="954" spans="3:11" ht="30" customHeight="1">
      <c r="C954" s="131"/>
      <c r="D954" s="132"/>
      <c r="E954" s="132"/>
      <c r="F954" s="132"/>
      <c r="G954" s="133"/>
      <c r="H954" s="127"/>
      <c r="I954" s="134"/>
      <c r="J954" s="134"/>
      <c r="K954" s="39" t="str">
        <f t="shared" si="14"/>
        <v/>
      </c>
    </row>
    <row r="955" spans="3:11" ht="30" customHeight="1">
      <c r="C955" s="131"/>
      <c r="D955" s="132"/>
      <c r="E955" s="132"/>
      <c r="F955" s="132"/>
      <c r="G955" s="133"/>
      <c r="H955" s="127"/>
      <c r="I955" s="134"/>
      <c r="J955" s="134"/>
      <c r="K955" s="39" t="str">
        <f t="shared" si="14"/>
        <v/>
      </c>
    </row>
    <row r="956" spans="3:11" ht="30" customHeight="1">
      <c r="C956" s="131"/>
      <c r="D956" s="132"/>
      <c r="E956" s="132"/>
      <c r="F956" s="132"/>
      <c r="G956" s="133"/>
      <c r="H956" s="127"/>
      <c r="I956" s="134"/>
      <c r="J956" s="134"/>
      <c r="K956" s="39" t="str">
        <f t="shared" si="14"/>
        <v/>
      </c>
    </row>
    <row r="957" spans="3:11" ht="30" customHeight="1">
      <c r="C957" s="131"/>
      <c r="D957" s="132"/>
      <c r="E957" s="132"/>
      <c r="F957" s="132"/>
      <c r="G957" s="133"/>
      <c r="H957" s="127"/>
      <c r="I957" s="134"/>
      <c r="J957" s="134"/>
      <c r="K957" s="39" t="str">
        <f t="shared" si="14"/>
        <v/>
      </c>
    </row>
    <row r="958" spans="3:11" ht="30" customHeight="1">
      <c r="C958" s="131"/>
      <c r="D958" s="132"/>
      <c r="E958" s="132"/>
      <c r="F958" s="132"/>
      <c r="G958" s="133"/>
      <c r="H958" s="127"/>
      <c r="I958" s="134"/>
      <c r="J958" s="134"/>
      <c r="K958" s="39" t="str">
        <f t="shared" si="14"/>
        <v/>
      </c>
    </row>
    <row r="959" spans="3:11" ht="30" customHeight="1">
      <c r="C959" s="131"/>
      <c r="D959" s="132"/>
      <c r="E959" s="132"/>
      <c r="F959" s="132"/>
      <c r="G959" s="133"/>
      <c r="H959" s="127"/>
      <c r="I959" s="134"/>
      <c r="J959" s="134"/>
      <c r="K959" s="39" t="str">
        <f t="shared" si="14"/>
        <v/>
      </c>
    </row>
    <row r="960" spans="3:11" ht="30" customHeight="1">
      <c r="C960" s="131"/>
      <c r="D960" s="132"/>
      <c r="E960" s="132"/>
      <c r="F960" s="132"/>
      <c r="G960" s="133"/>
      <c r="H960" s="127"/>
      <c r="I960" s="134"/>
      <c r="J960" s="134"/>
      <c r="K960" s="39" t="str">
        <f t="shared" si="14"/>
        <v/>
      </c>
    </row>
    <row r="961" spans="3:11" ht="30" customHeight="1">
      <c r="C961" s="131"/>
      <c r="D961" s="132"/>
      <c r="E961" s="132"/>
      <c r="F961" s="132"/>
      <c r="G961" s="133"/>
      <c r="H961" s="127"/>
      <c r="I961" s="134"/>
      <c r="J961" s="134"/>
      <c r="K961" s="39" t="str">
        <f t="shared" si="14"/>
        <v/>
      </c>
    </row>
    <row r="962" spans="3:11" ht="30" customHeight="1">
      <c r="C962" s="131"/>
      <c r="D962" s="132"/>
      <c r="E962" s="132"/>
      <c r="F962" s="132"/>
      <c r="G962" s="133"/>
      <c r="H962" s="127"/>
      <c r="I962" s="134"/>
      <c r="J962" s="134"/>
      <c r="K962" s="39" t="str">
        <f t="shared" si="14"/>
        <v/>
      </c>
    </row>
    <row r="963" spans="3:11" ht="30" customHeight="1">
      <c r="C963" s="131"/>
      <c r="D963" s="132"/>
      <c r="E963" s="132"/>
      <c r="F963" s="132"/>
      <c r="G963" s="133"/>
      <c r="H963" s="127"/>
      <c r="I963" s="134"/>
      <c r="J963" s="134"/>
      <c r="K963" s="39" t="str">
        <f t="shared" si="14"/>
        <v/>
      </c>
    </row>
    <row r="964" spans="3:11" ht="30" customHeight="1">
      <c r="C964" s="131"/>
      <c r="D964" s="132"/>
      <c r="E964" s="132"/>
      <c r="F964" s="132"/>
      <c r="G964" s="133"/>
      <c r="H964" s="127"/>
      <c r="I964" s="134"/>
      <c r="J964" s="134"/>
      <c r="K964" s="39" t="str">
        <f t="shared" si="14"/>
        <v/>
      </c>
    </row>
    <row r="965" spans="3:11" ht="30" customHeight="1">
      <c r="C965" s="131"/>
      <c r="D965" s="132"/>
      <c r="E965" s="132"/>
      <c r="F965" s="132"/>
      <c r="G965" s="133"/>
      <c r="H965" s="127"/>
      <c r="I965" s="134"/>
      <c r="J965" s="134"/>
      <c r="K965" s="39" t="str">
        <f t="shared" si="14"/>
        <v/>
      </c>
    </row>
    <row r="966" spans="3:11" ht="30" customHeight="1">
      <c r="C966" s="131"/>
      <c r="D966" s="132"/>
      <c r="E966" s="132"/>
      <c r="F966" s="132"/>
      <c r="G966" s="133"/>
      <c r="H966" s="127"/>
      <c r="I966" s="134"/>
      <c r="J966" s="134"/>
      <c r="K966" s="39" t="str">
        <f t="shared" si="14"/>
        <v/>
      </c>
    </row>
    <row r="967" spans="3:11" ht="30" customHeight="1">
      <c r="C967" s="131"/>
      <c r="D967" s="132"/>
      <c r="E967" s="132"/>
      <c r="F967" s="132"/>
      <c r="G967" s="133"/>
      <c r="H967" s="127"/>
      <c r="I967" s="134"/>
      <c r="J967" s="134"/>
      <c r="K967" s="39" t="str">
        <f t="shared" ref="K967:K1005" si="15">IF(G967="","",IF(H967="",MONTH(G967),MONTH(H967)))</f>
        <v/>
      </c>
    </row>
    <row r="968" spans="3:11" ht="30" customHeight="1">
      <c r="C968" s="131"/>
      <c r="D968" s="132"/>
      <c r="E968" s="132"/>
      <c r="F968" s="132"/>
      <c r="G968" s="133"/>
      <c r="H968" s="127"/>
      <c r="I968" s="134"/>
      <c r="J968" s="134"/>
      <c r="K968" s="39" t="str">
        <f t="shared" si="15"/>
        <v/>
      </c>
    </row>
    <row r="969" spans="3:11" ht="30" customHeight="1">
      <c r="C969" s="131"/>
      <c r="D969" s="132"/>
      <c r="E969" s="132"/>
      <c r="F969" s="132"/>
      <c r="G969" s="133"/>
      <c r="H969" s="127"/>
      <c r="I969" s="134"/>
      <c r="J969" s="134"/>
      <c r="K969" s="39" t="str">
        <f t="shared" si="15"/>
        <v/>
      </c>
    </row>
    <row r="970" spans="3:11" ht="30" customHeight="1">
      <c r="C970" s="131"/>
      <c r="D970" s="132"/>
      <c r="E970" s="132"/>
      <c r="F970" s="132"/>
      <c r="G970" s="133"/>
      <c r="H970" s="127"/>
      <c r="I970" s="134"/>
      <c r="J970" s="134"/>
      <c r="K970" s="39" t="str">
        <f t="shared" si="15"/>
        <v/>
      </c>
    </row>
    <row r="971" spans="3:11" ht="30" customHeight="1">
      <c r="C971" s="131"/>
      <c r="D971" s="132"/>
      <c r="E971" s="132"/>
      <c r="F971" s="132"/>
      <c r="G971" s="133"/>
      <c r="H971" s="127"/>
      <c r="I971" s="134"/>
      <c r="J971" s="134"/>
      <c r="K971" s="39" t="str">
        <f t="shared" si="15"/>
        <v/>
      </c>
    </row>
    <row r="972" spans="3:11" ht="30" customHeight="1">
      <c r="C972" s="131"/>
      <c r="D972" s="132"/>
      <c r="E972" s="132"/>
      <c r="F972" s="132"/>
      <c r="G972" s="133"/>
      <c r="H972" s="127"/>
      <c r="I972" s="134"/>
      <c r="J972" s="134"/>
      <c r="K972" s="39" t="str">
        <f t="shared" si="15"/>
        <v/>
      </c>
    </row>
    <row r="973" spans="3:11" ht="30" customHeight="1">
      <c r="C973" s="131"/>
      <c r="D973" s="132"/>
      <c r="E973" s="132"/>
      <c r="F973" s="132"/>
      <c r="G973" s="133"/>
      <c r="H973" s="127"/>
      <c r="I973" s="134"/>
      <c r="J973" s="134"/>
      <c r="K973" s="39" t="str">
        <f t="shared" si="15"/>
        <v/>
      </c>
    </row>
    <row r="974" spans="3:11" ht="30" customHeight="1">
      <c r="C974" s="131"/>
      <c r="D974" s="132"/>
      <c r="E974" s="132"/>
      <c r="F974" s="132"/>
      <c r="G974" s="133"/>
      <c r="H974" s="127"/>
      <c r="I974" s="134"/>
      <c r="J974" s="134"/>
      <c r="K974" s="39" t="str">
        <f t="shared" si="15"/>
        <v/>
      </c>
    </row>
    <row r="975" spans="3:11" ht="30" customHeight="1">
      <c r="C975" s="131"/>
      <c r="D975" s="132"/>
      <c r="E975" s="132"/>
      <c r="F975" s="132"/>
      <c r="G975" s="133"/>
      <c r="H975" s="127"/>
      <c r="I975" s="134"/>
      <c r="J975" s="134"/>
      <c r="K975" s="39" t="str">
        <f t="shared" si="15"/>
        <v/>
      </c>
    </row>
    <row r="976" spans="3:11" ht="30" customHeight="1">
      <c r="C976" s="131"/>
      <c r="D976" s="132"/>
      <c r="E976" s="132"/>
      <c r="F976" s="132"/>
      <c r="G976" s="133"/>
      <c r="H976" s="127"/>
      <c r="I976" s="134"/>
      <c r="J976" s="134"/>
      <c r="K976" s="39" t="str">
        <f t="shared" si="15"/>
        <v/>
      </c>
    </row>
    <row r="977" spans="3:11" ht="30" customHeight="1">
      <c r="C977" s="131"/>
      <c r="D977" s="132"/>
      <c r="E977" s="132"/>
      <c r="F977" s="132"/>
      <c r="G977" s="133"/>
      <c r="H977" s="127"/>
      <c r="I977" s="134"/>
      <c r="J977" s="134"/>
      <c r="K977" s="39" t="str">
        <f t="shared" si="15"/>
        <v/>
      </c>
    </row>
    <row r="978" spans="3:11" ht="30" customHeight="1">
      <c r="C978" s="131"/>
      <c r="D978" s="132"/>
      <c r="E978" s="132"/>
      <c r="F978" s="132"/>
      <c r="G978" s="133"/>
      <c r="H978" s="127"/>
      <c r="I978" s="134"/>
      <c r="J978" s="134"/>
      <c r="K978" s="39" t="str">
        <f t="shared" si="15"/>
        <v/>
      </c>
    </row>
    <row r="979" spans="3:11" ht="30" customHeight="1">
      <c r="C979" s="131"/>
      <c r="D979" s="132"/>
      <c r="E979" s="132"/>
      <c r="F979" s="132"/>
      <c r="G979" s="133"/>
      <c r="H979" s="127"/>
      <c r="I979" s="134"/>
      <c r="J979" s="134"/>
      <c r="K979" s="39" t="str">
        <f t="shared" si="15"/>
        <v/>
      </c>
    </row>
    <row r="980" spans="3:11" ht="30" customHeight="1">
      <c r="C980" s="131"/>
      <c r="D980" s="132"/>
      <c r="E980" s="132"/>
      <c r="F980" s="132"/>
      <c r="G980" s="133"/>
      <c r="H980" s="127"/>
      <c r="I980" s="134"/>
      <c r="J980" s="134"/>
      <c r="K980" s="39" t="str">
        <f t="shared" si="15"/>
        <v/>
      </c>
    </row>
    <row r="981" spans="3:11" ht="30" customHeight="1">
      <c r="C981" s="131"/>
      <c r="D981" s="132"/>
      <c r="E981" s="132"/>
      <c r="F981" s="132"/>
      <c r="G981" s="133"/>
      <c r="H981" s="127"/>
      <c r="I981" s="134"/>
      <c r="J981" s="134"/>
      <c r="K981" s="39" t="str">
        <f t="shared" si="15"/>
        <v/>
      </c>
    </row>
    <row r="982" spans="3:11" ht="30" customHeight="1">
      <c r="C982" s="131"/>
      <c r="D982" s="132"/>
      <c r="E982" s="132"/>
      <c r="F982" s="132"/>
      <c r="G982" s="133"/>
      <c r="H982" s="127"/>
      <c r="I982" s="134"/>
      <c r="J982" s="134"/>
      <c r="K982" s="39" t="str">
        <f t="shared" si="15"/>
        <v/>
      </c>
    </row>
    <row r="983" spans="3:11" ht="30" customHeight="1">
      <c r="C983" s="131"/>
      <c r="D983" s="132"/>
      <c r="E983" s="132"/>
      <c r="F983" s="132"/>
      <c r="G983" s="133"/>
      <c r="H983" s="127"/>
      <c r="I983" s="134"/>
      <c r="J983" s="134"/>
      <c r="K983" s="39" t="str">
        <f t="shared" si="15"/>
        <v/>
      </c>
    </row>
    <row r="984" spans="3:11" ht="30" customHeight="1">
      <c r="C984" s="131"/>
      <c r="D984" s="132"/>
      <c r="E984" s="132"/>
      <c r="F984" s="132"/>
      <c r="G984" s="133"/>
      <c r="H984" s="127"/>
      <c r="I984" s="134"/>
      <c r="J984" s="134"/>
      <c r="K984" s="39" t="str">
        <f t="shared" si="15"/>
        <v/>
      </c>
    </row>
    <row r="985" spans="3:11" ht="30" customHeight="1">
      <c r="C985" s="131"/>
      <c r="D985" s="132"/>
      <c r="E985" s="132"/>
      <c r="F985" s="132"/>
      <c r="G985" s="133"/>
      <c r="H985" s="127"/>
      <c r="I985" s="134"/>
      <c r="J985" s="134"/>
      <c r="K985" s="39" t="str">
        <f t="shared" si="15"/>
        <v/>
      </c>
    </row>
    <row r="986" spans="3:11" ht="30" customHeight="1">
      <c r="C986" s="131"/>
      <c r="D986" s="132"/>
      <c r="E986" s="132"/>
      <c r="F986" s="132"/>
      <c r="G986" s="133"/>
      <c r="H986" s="127"/>
      <c r="I986" s="134"/>
      <c r="J986" s="134"/>
      <c r="K986" s="39" t="str">
        <f t="shared" si="15"/>
        <v/>
      </c>
    </row>
    <row r="987" spans="3:11" ht="30" customHeight="1">
      <c r="C987" s="131"/>
      <c r="D987" s="132"/>
      <c r="E987" s="132"/>
      <c r="F987" s="132"/>
      <c r="G987" s="133"/>
      <c r="H987" s="127"/>
      <c r="I987" s="134"/>
      <c r="J987" s="134"/>
      <c r="K987" s="39" t="str">
        <f t="shared" si="15"/>
        <v/>
      </c>
    </row>
    <row r="988" spans="3:11" ht="30" customHeight="1">
      <c r="C988" s="131"/>
      <c r="D988" s="132"/>
      <c r="E988" s="132"/>
      <c r="F988" s="132"/>
      <c r="G988" s="133"/>
      <c r="H988" s="127"/>
      <c r="I988" s="134"/>
      <c r="J988" s="134"/>
      <c r="K988" s="39" t="str">
        <f t="shared" si="15"/>
        <v/>
      </c>
    </row>
    <row r="989" spans="3:11" ht="30" customHeight="1">
      <c r="C989" s="131"/>
      <c r="D989" s="132"/>
      <c r="E989" s="132"/>
      <c r="F989" s="132"/>
      <c r="G989" s="133"/>
      <c r="H989" s="127"/>
      <c r="I989" s="134"/>
      <c r="J989" s="134"/>
      <c r="K989" s="39" t="str">
        <f t="shared" si="15"/>
        <v/>
      </c>
    </row>
    <row r="990" spans="3:11" ht="30" customHeight="1">
      <c r="C990" s="131"/>
      <c r="D990" s="132"/>
      <c r="E990" s="132"/>
      <c r="F990" s="132"/>
      <c r="G990" s="133"/>
      <c r="H990" s="127"/>
      <c r="I990" s="134"/>
      <c r="J990" s="134"/>
      <c r="K990" s="39" t="str">
        <f t="shared" si="15"/>
        <v/>
      </c>
    </row>
    <row r="991" spans="3:11" ht="30" customHeight="1">
      <c r="C991" s="131"/>
      <c r="D991" s="132"/>
      <c r="E991" s="132"/>
      <c r="F991" s="132"/>
      <c r="G991" s="133"/>
      <c r="H991" s="127"/>
      <c r="I991" s="134"/>
      <c r="J991" s="134"/>
      <c r="K991" s="39" t="str">
        <f t="shared" si="15"/>
        <v/>
      </c>
    </row>
    <row r="992" spans="3:11" ht="30" customHeight="1">
      <c r="C992" s="131"/>
      <c r="D992" s="132"/>
      <c r="E992" s="132"/>
      <c r="F992" s="132"/>
      <c r="G992" s="133"/>
      <c r="H992" s="127"/>
      <c r="I992" s="134"/>
      <c r="J992" s="134"/>
      <c r="K992" s="39" t="str">
        <f t="shared" si="15"/>
        <v/>
      </c>
    </row>
    <row r="993" spans="3:11" ht="30" customHeight="1">
      <c r="C993" s="131"/>
      <c r="D993" s="132"/>
      <c r="E993" s="132"/>
      <c r="F993" s="132"/>
      <c r="G993" s="133"/>
      <c r="H993" s="127"/>
      <c r="I993" s="134"/>
      <c r="J993" s="134"/>
      <c r="K993" s="39" t="str">
        <f t="shared" si="15"/>
        <v/>
      </c>
    </row>
    <row r="994" spans="3:11" ht="30" customHeight="1">
      <c r="C994" s="131"/>
      <c r="D994" s="132"/>
      <c r="E994" s="132"/>
      <c r="F994" s="132"/>
      <c r="G994" s="133"/>
      <c r="H994" s="127"/>
      <c r="I994" s="134"/>
      <c r="J994" s="134"/>
      <c r="K994" s="39" t="str">
        <f t="shared" si="15"/>
        <v/>
      </c>
    </row>
    <row r="995" spans="3:11" ht="30" customHeight="1">
      <c r="C995" s="131"/>
      <c r="D995" s="132"/>
      <c r="E995" s="132"/>
      <c r="F995" s="132"/>
      <c r="G995" s="133"/>
      <c r="H995" s="127"/>
      <c r="I995" s="134"/>
      <c r="J995" s="134"/>
      <c r="K995" s="39" t="str">
        <f t="shared" si="15"/>
        <v/>
      </c>
    </row>
    <row r="996" spans="3:11" ht="30" customHeight="1">
      <c r="C996" s="131"/>
      <c r="D996" s="132"/>
      <c r="E996" s="132"/>
      <c r="F996" s="132"/>
      <c r="G996" s="133"/>
      <c r="H996" s="127"/>
      <c r="I996" s="134"/>
      <c r="J996" s="134"/>
      <c r="K996" s="39" t="str">
        <f t="shared" si="15"/>
        <v/>
      </c>
    </row>
    <row r="997" spans="3:11" ht="30" customHeight="1">
      <c r="C997" s="131"/>
      <c r="D997" s="132"/>
      <c r="E997" s="132"/>
      <c r="F997" s="132"/>
      <c r="G997" s="133"/>
      <c r="H997" s="127"/>
      <c r="I997" s="134"/>
      <c r="J997" s="134"/>
      <c r="K997" s="39" t="str">
        <f t="shared" si="15"/>
        <v/>
      </c>
    </row>
    <row r="998" spans="3:11" ht="30" customHeight="1">
      <c r="C998" s="131"/>
      <c r="D998" s="132"/>
      <c r="E998" s="132"/>
      <c r="F998" s="132"/>
      <c r="G998" s="133"/>
      <c r="H998" s="127"/>
      <c r="I998" s="134"/>
      <c r="J998" s="134"/>
      <c r="K998" s="39" t="str">
        <f t="shared" si="15"/>
        <v/>
      </c>
    </row>
    <row r="999" spans="3:11" ht="30" customHeight="1">
      <c r="C999" s="131"/>
      <c r="D999" s="132"/>
      <c r="E999" s="132"/>
      <c r="F999" s="132"/>
      <c r="G999" s="133"/>
      <c r="H999" s="127"/>
      <c r="I999" s="134"/>
      <c r="J999" s="134"/>
      <c r="K999" s="39" t="str">
        <f t="shared" si="15"/>
        <v/>
      </c>
    </row>
    <row r="1000" spans="3:11" ht="30" customHeight="1">
      <c r="C1000" s="131"/>
      <c r="D1000" s="132"/>
      <c r="E1000" s="132"/>
      <c r="F1000" s="132"/>
      <c r="G1000" s="133"/>
      <c r="H1000" s="127"/>
      <c r="I1000" s="134"/>
      <c r="J1000" s="134"/>
      <c r="K1000" s="39" t="str">
        <f t="shared" si="15"/>
        <v/>
      </c>
    </row>
    <row r="1001" spans="3:11" ht="30" customHeight="1">
      <c r="C1001" s="131"/>
      <c r="D1001" s="132"/>
      <c r="E1001" s="132"/>
      <c r="F1001" s="132"/>
      <c r="G1001" s="133"/>
      <c r="H1001" s="127"/>
      <c r="I1001" s="134"/>
      <c r="J1001" s="134"/>
      <c r="K1001" s="39" t="str">
        <f t="shared" si="15"/>
        <v/>
      </c>
    </row>
    <row r="1002" spans="3:11" ht="30" customHeight="1">
      <c r="C1002" s="131"/>
      <c r="D1002" s="132"/>
      <c r="E1002" s="132"/>
      <c r="F1002" s="132"/>
      <c r="G1002" s="133"/>
      <c r="H1002" s="127"/>
      <c r="I1002" s="134"/>
      <c r="J1002" s="134"/>
      <c r="K1002" s="39" t="str">
        <f t="shared" si="15"/>
        <v/>
      </c>
    </row>
    <row r="1003" spans="3:11" ht="30" customHeight="1">
      <c r="C1003" s="131"/>
      <c r="D1003" s="132"/>
      <c r="E1003" s="132"/>
      <c r="F1003" s="132"/>
      <c r="G1003" s="133"/>
      <c r="H1003" s="127"/>
      <c r="I1003" s="134"/>
      <c r="J1003" s="134"/>
      <c r="K1003" s="39" t="str">
        <f t="shared" si="15"/>
        <v/>
      </c>
    </row>
    <row r="1004" spans="3:11" ht="30" customHeight="1">
      <c r="C1004" s="131"/>
      <c r="D1004" s="132"/>
      <c r="E1004" s="132"/>
      <c r="F1004" s="132"/>
      <c r="G1004" s="133"/>
      <c r="H1004" s="127"/>
      <c r="I1004" s="134"/>
      <c r="J1004" s="134"/>
      <c r="K1004" s="39" t="str">
        <f t="shared" si="15"/>
        <v/>
      </c>
    </row>
    <row r="1005" spans="3:11" ht="30" customHeight="1">
      <c r="C1005" s="131"/>
      <c r="D1005" s="132"/>
      <c r="E1005" s="132"/>
      <c r="F1005" s="132"/>
      <c r="G1005" s="133"/>
      <c r="H1005" s="127"/>
      <c r="I1005" s="134"/>
      <c r="J1005" s="134"/>
      <c r="K1005" s="39" t="str">
        <f t="shared" si="15"/>
        <v/>
      </c>
    </row>
    <row r="1006" spans="3:11">
      <c r="C1006" s="130"/>
      <c r="D1006" s="130"/>
      <c r="E1006" s="130"/>
      <c r="F1006" s="130"/>
      <c r="G1006" s="130"/>
      <c r="H1006" s="130"/>
      <c r="I1006" s="130"/>
      <c r="J1006" s="130"/>
    </row>
  </sheetData>
  <sheetProtection algorithmName="SHA-512" hashValue="D2I5XiO2DkR6elgXhJS+b7iV6O5+0UsvbDFzdRazD/MCW0degpGm6hPAP/rzM9IpAaSuTp4FvaHPvZigG8/ylA==" saltValue="YgHfJfVM6zGfcu/JNEVOPg==" spinCount="100000" sheet="1" objects="1" scenarios="1" formatCells="0" formatColumns="0" formatRows="0" selectLockedCells="1"/>
  <autoFilter ref="C5" xr:uid="{BF48E1DF-3F51-4B79-AD5F-8F143EA4E3FA}"/>
  <conditionalFormatting sqref="H6:H10">
    <cfRule type="cellIs" dxfId="168" priority="24" operator="lessThanOrEqual">
      <formula>G6</formula>
    </cfRule>
  </conditionalFormatting>
  <conditionalFormatting sqref="H6:H10">
    <cfRule type="cellIs" dxfId="167" priority="23" operator="greaterThan">
      <formula>G6</formula>
    </cfRule>
  </conditionalFormatting>
  <conditionalFormatting sqref="I6:I1005">
    <cfRule type="cellIs" dxfId="166" priority="19" operator="equal">
      <formula>"No Iniciado"</formula>
    </cfRule>
    <cfRule type="cellIs" dxfId="165" priority="20" operator="equal">
      <formula>"Retrasado"</formula>
    </cfRule>
    <cfRule type="cellIs" dxfId="164" priority="21" operator="equal">
      <formula>"Concluido"</formula>
    </cfRule>
    <cfRule type="cellIs" dxfId="163" priority="22" operator="equal">
      <formula>"En proceso"</formula>
    </cfRule>
  </conditionalFormatting>
  <conditionalFormatting sqref="J6:J1005">
    <cfRule type="cellIs" dxfId="162" priority="17" operator="equal">
      <formula>"Obsoleta"</formula>
    </cfRule>
    <cfRule type="cellIs" dxfId="161" priority="18" operator="equal">
      <formula>"Aprobado"</formula>
    </cfRule>
  </conditionalFormatting>
  <conditionalFormatting sqref="H6:H10">
    <cfRule type="cellIs" dxfId="160" priority="12" operator="equal">
      <formula>""</formula>
    </cfRule>
  </conditionalFormatting>
  <dataValidations count="2">
    <dataValidation type="list" allowBlank="1" showInputMessage="1" showErrorMessage="1" sqref="I6:I1005" xr:uid="{D3B74C32-35CC-456F-BF51-99E923975A44}">
      <formula1>"No Iniciado,Retrasado,En proceso,Concluido"</formula1>
    </dataValidation>
    <dataValidation type="list" allowBlank="1" showInputMessage="1" showErrorMessage="1" sqref="J6:J1005" xr:uid="{19C938FA-DB2D-4545-ACBB-EF996A31254B}">
      <formula1>"Aprobado,Obsoleta"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68A273-E6B2-47D1-88DB-7ECD10C2A98A}">
          <x14:formula1>
            <xm:f>Cad!$D$6:$D$29</xm:f>
          </x14:formula1>
          <xm:sqref>C6:C1005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7323-9D3F-4346-A089-DAB967AB984D}">
  <dimension ref="A1:Q578"/>
  <sheetViews>
    <sheetView showGridLines="0" tabSelected="1" zoomScale="90" zoomScaleNormal="90" zoomScalePageLayoutView="80" workbookViewId="0">
      <pane ySplit="2" topLeftCell="A3" activePane="bottomLeft" state="frozen"/>
      <selection activeCell="A3" sqref="A3:XFD3"/>
      <selection pane="bottomLeft" activeCell="A3" sqref="A3:XFD3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13.5" style="40" customWidth="1"/>
    <col min="4" max="4" width="14.75" style="40" bestFit="1" customWidth="1"/>
    <col min="5" max="16" width="11.375" style="40" customWidth="1"/>
    <col min="17" max="17" width="12.75" style="40" customWidth="1"/>
    <col min="18" max="24" width="10.75" style="40" customWidth="1"/>
    <col min="25" max="16384" width="11" style="40"/>
  </cols>
  <sheetData>
    <row r="1" spans="1:17" s="34" customFormat="1" ht="39" customHeight="1"/>
    <row r="2" spans="1:17" s="37" customFormat="1" ht="30" customHeight="1">
      <c r="C2" s="35"/>
      <c r="D2" s="35"/>
      <c r="E2" s="36"/>
      <c r="F2" s="36"/>
      <c r="G2" s="36"/>
      <c r="H2" s="36"/>
      <c r="I2" s="36"/>
      <c r="J2" s="36"/>
    </row>
    <row r="3" spans="1:17" s="123" customFormat="1" ht="44.25" customHeight="1">
      <c r="A3" s="122"/>
      <c r="C3" s="124" t="s">
        <v>134</v>
      </c>
      <c r="E3" s="125"/>
      <c r="F3" s="125"/>
    </row>
    <row r="4" spans="1:17" ht="15" customHeight="1" thickBot="1">
      <c r="C4" s="38"/>
      <c r="D4" s="38"/>
      <c r="E4" s="39"/>
      <c r="F4" s="39"/>
      <c r="G4" s="39"/>
      <c r="H4" s="39"/>
      <c r="I4" s="39"/>
      <c r="J4" s="39"/>
    </row>
    <row r="5" spans="1:17" ht="30" customHeight="1" thickTop="1" thickBot="1">
      <c r="B5" s="40" t="str">
        <f>C6</f>
        <v>Aumentar : Resultado líquido</v>
      </c>
      <c r="C5" s="41" t="s">
        <v>27</v>
      </c>
      <c r="D5" s="47" t="str">
        <f>Cad!E6</f>
        <v>Moneda</v>
      </c>
      <c r="E5" s="63" t="s">
        <v>33</v>
      </c>
      <c r="F5" s="64" t="s">
        <v>34</v>
      </c>
      <c r="G5" s="64" t="s">
        <v>35</v>
      </c>
      <c r="H5" s="64" t="s">
        <v>36</v>
      </c>
      <c r="I5" s="64" t="s">
        <v>37</v>
      </c>
      <c r="J5" s="64" t="s">
        <v>38</v>
      </c>
      <c r="K5" s="64" t="s">
        <v>39</v>
      </c>
      <c r="L5" s="64" t="s">
        <v>40</v>
      </c>
      <c r="M5" s="64" t="s">
        <v>41</v>
      </c>
      <c r="N5" s="64" t="s">
        <v>42</v>
      </c>
      <c r="O5" s="64" t="s">
        <v>43</v>
      </c>
      <c r="P5" s="64" t="s">
        <v>44</v>
      </c>
      <c r="Q5" s="73" t="s">
        <v>45</v>
      </c>
    </row>
    <row r="6" spans="1:17" ht="30" customHeight="1" thickTop="1" thickBot="1">
      <c r="B6" s="40" t="str">
        <f>C6</f>
        <v>Aumentar : Resultado líquido</v>
      </c>
      <c r="C6" s="139" t="str">
        <f>IF(Cad!D6="","",Cad!C6&amp;" : "&amp;Cad!D6)</f>
        <v>Aumentar : Resultado líquido</v>
      </c>
      <c r="D6" s="48" t="s">
        <v>50</v>
      </c>
      <c r="E6" s="65">
        <f>Metas!D6</f>
        <v>20000</v>
      </c>
      <c r="F6" s="55">
        <f>Metas!E6</f>
        <v>22000</v>
      </c>
      <c r="G6" s="55">
        <f>Metas!F6</f>
        <v>23500</v>
      </c>
      <c r="H6" s="55">
        <f>Metas!G6</f>
        <v>25000</v>
      </c>
      <c r="I6" s="55">
        <f>Metas!H6</f>
        <v>25000</v>
      </c>
      <c r="J6" s="55">
        <f>Metas!I6</f>
        <v>25000</v>
      </c>
      <c r="K6" s="55">
        <f>Metas!J6</f>
        <v>25000</v>
      </c>
      <c r="L6" s="55">
        <f>Metas!K6</f>
        <v>25000</v>
      </c>
      <c r="M6" s="55">
        <f>Metas!L6</f>
        <v>25000</v>
      </c>
      <c r="N6" s="55">
        <f>Metas!M6</f>
        <v>25000</v>
      </c>
      <c r="O6" s="55">
        <f>Metas!N6</f>
        <v>25000</v>
      </c>
      <c r="P6" s="55">
        <f>Metas!O6</f>
        <v>25000</v>
      </c>
      <c r="Q6" s="71">
        <f>IF($D$5="Porcentagem",AVERAGE(E6:P6),SUM(E6:P6))</f>
        <v>290500</v>
      </c>
    </row>
    <row r="7" spans="1:17" ht="30" customHeight="1" thickTop="1" thickBot="1">
      <c r="B7" s="40" t="str">
        <f>C6</f>
        <v>Aumentar : Resultado líquido</v>
      </c>
      <c r="C7" s="139"/>
      <c r="D7" s="57" t="s">
        <v>59</v>
      </c>
      <c r="E7" s="65">
        <f>Atual!D6</f>
        <v>12000</v>
      </c>
      <c r="F7" s="55">
        <f>Atual!E6</f>
        <v>22000</v>
      </c>
      <c r="G7" s="55">
        <f>Atual!F6</f>
        <v>23500</v>
      </c>
      <c r="H7" s="55">
        <f>Atual!G6</f>
        <v>25000</v>
      </c>
      <c r="I7" s="55">
        <f>Atual!H6</f>
        <v>25000</v>
      </c>
      <c r="J7" s="55">
        <f>Atual!I6</f>
        <v>25000</v>
      </c>
      <c r="K7" s="55">
        <f>Atual!J6</f>
        <v>25000</v>
      </c>
      <c r="L7" s="55">
        <f>Atual!K6</f>
        <v>25000</v>
      </c>
      <c r="M7" s="55">
        <f>Atual!L6</f>
        <v>25000</v>
      </c>
      <c r="N7" s="55">
        <f>Atual!M6</f>
        <v>25000</v>
      </c>
      <c r="O7" s="55">
        <f>Atual!N6</f>
        <v>25000</v>
      </c>
      <c r="P7" s="55">
        <f>Atual!O6</f>
        <v>25000</v>
      </c>
      <c r="Q7" s="71">
        <f t="shared" ref="Q7:Q9" si="0">IF($D$5="Porcentagem",AVERAGE(E7:P7),SUM(E7:P7))</f>
        <v>282500</v>
      </c>
    </row>
    <row r="8" spans="1:17" ht="30" customHeight="1" thickTop="1" thickBot="1">
      <c r="B8" s="40" t="str">
        <f>C6</f>
        <v>Aumentar : Resultado líquido</v>
      </c>
      <c r="C8" s="139"/>
      <c r="D8" s="48" t="s">
        <v>52</v>
      </c>
      <c r="E8" s="66">
        <f>E7/E6</f>
        <v>0.6</v>
      </c>
      <c r="F8" s="67">
        <f t="shared" ref="F8:P8" si="1">F7/F6</f>
        <v>1</v>
      </c>
      <c r="G8" s="67">
        <f t="shared" si="1"/>
        <v>1</v>
      </c>
      <c r="H8" s="67">
        <f t="shared" si="1"/>
        <v>1</v>
      </c>
      <c r="I8" s="67">
        <f t="shared" si="1"/>
        <v>1</v>
      </c>
      <c r="J8" s="67">
        <f t="shared" si="1"/>
        <v>1</v>
      </c>
      <c r="K8" s="67">
        <f t="shared" si="1"/>
        <v>1</v>
      </c>
      <c r="L8" s="67">
        <f t="shared" si="1"/>
        <v>1</v>
      </c>
      <c r="M8" s="67">
        <f t="shared" si="1"/>
        <v>1</v>
      </c>
      <c r="N8" s="67">
        <f t="shared" si="1"/>
        <v>1</v>
      </c>
      <c r="O8" s="67">
        <f t="shared" si="1"/>
        <v>1</v>
      </c>
      <c r="P8" s="67">
        <f t="shared" si="1"/>
        <v>1</v>
      </c>
      <c r="Q8" s="72">
        <f>AVERAGE(E8:P8)</f>
        <v>0.96666666666666667</v>
      </c>
    </row>
    <row r="9" spans="1:17" ht="30" customHeight="1" thickTop="1" thickBot="1">
      <c r="B9" s="40" t="str">
        <f>C6</f>
        <v>Aumentar : Resultado líquido</v>
      </c>
      <c r="C9" s="139"/>
      <c r="D9" s="48" t="s">
        <v>53</v>
      </c>
      <c r="E9" s="65">
        <f>Anterior!D6</f>
        <v>20000</v>
      </c>
      <c r="F9" s="55">
        <f>Anterior!E6</f>
        <v>22000</v>
      </c>
      <c r="G9" s="55">
        <f>Anterior!F6</f>
        <v>23500</v>
      </c>
      <c r="H9" s="55">
        <f>Anterior!G6</f>
        <v>25000</v>
      </c>
      <c r="I9" s="55">
        <f>Anterior!H6</f>
        <v>25000</v>
      </c>
      <c r="J9" s="55">
        <f>Anterior!I6</f>
        <v>25000</v>
      </c>
      <c r="K9" s="55">
        <f>Anterior!J6</f>
        <v>25000</v>
      </c>
      <c r="L9" s="55">
        <f>Anterior!K6</f>
        <v>25000</v>
      </c>
      <c r="M9" s="55">
        <f>Anterior!L6</f>
        <v>25000</v>
      </c>
      <c r="N9" s="55">
        <f>Anterior!M6</f>
        <v>25000</v>
      </c>
      <c r="O9" s="55">
        <f>Anterior!N6</f>
        <v>25000</v>
      </c>
      <c r="P9" s="55">
        <f>Anterior!O6</f>
        <v>25000</v>
      </c>
      <c r="Q9" s="71">
        <f t="shared" si="0"/>
        <v>290500</v>
      </c>
    </row>
    <row r="10" spans="1:17" ht="30" customHeight="1" thickTop="1" thickBot="1">
      <c r="B10" s="40" t="str">
        <f>C6</f>
        <v>Aumentar : Resultado líquido</v>
      </c>
      <c r="C10" s="139"/>
      <c r="D10" s="57" t="s">
        <v>58</v>
      </c>
      <c r="E10" s="66">
        <f>E9/E7</f>
        <v>1.6666666666666667</v>
      </c>
      <c r="F10" s="67">
        <f t="shared" ref="F10:P10" si="2">F9/F7</f>
        <v>1</v>
      </c>
      <c r="G10" s="67">
        <f t="shared" si="2"/>
        <v>1</v>
      </c>
      <c r="H10" s="67">
        <f t="shared" si="2"/>
        <v>1</v>
      </c>
      <c r="I10" s="67">
        <f t="shared" si="2"/>
        <v>1</v>
      </c>
      <c r="J10" s="67">
        <f t="shared" si="2"/>
        <v>1</v>
      </c>
      <c r="K10" s="67">
        <f t="shared" si="2"/>
        <v>1</v>
      </c>
      <c r="L10" s="67">
        <f t="shared" si="2"/>
        <v>1</v>
      </c>
      <c r="M10" s="67">
        <f t="shared" si="2"/>
        <v>1</v>
      </c>
      <c r="N10" s="67">
        <f t="shared" si="2"/>
        <v>1</v>
      </c>
      <c r="O10" s="67">
        <f t="shared" si="2"/>
        <v>1</v>
      </c>
      <c r="P10" s="67">
        <f t="shared" si="2"/>
        <v>1</v>
      </c>
      <c r="Q10" s="72">
        <f>AVERAGE(E10:P10)</f>
        <v>1.0555555555555556</v>
      </c>
    </row>
    <row r="11" spans="1:17" ht="7.5" customHeight="1" thickTop="1" thickBot="1"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spans="1:17" ht="30" customHeight="1" thickTop="1" thickBot="1">
      <c r="B12" s="40" t="str">
        <f>C13</f>
        <v>Disminuir : Satisfacción del cliente</v>
      </c>
      <c r="C12" s="41" t="s">
        <v>27</v>
      </c>
      <c r="D12" s="47" t="str">
        <f>Cad!E7</f>
        <v>Número</v>
      </c>
      <c r="E12" s="69" t="s">
        <v>33</v>
      </c>
      <c r="F12" s="70" t="s">
        <v>34</v>
      </c>
      <c r="G12" s="70" t="s">
        <v>35</v>
      </c>
      <c r="H12" s="70" t="s">
        <v>36</v>
      </c>
      <c r="I12" s="70" t="s">
        <v>37</v>
      </c>
      <c r="J12" s="70" t="s">
        <v>38</v>
      </c>
      <c r="K12" s="70" t="s">
        <v>39</v>
      </c>
      <c r="L12" s="70" t="s">
        <v>40</v>
      </c>
      <c r="M12" s="70" t="s">
        <v>41</v>
      </c>
      <c r="N12" s="70" t="s">
        <v>42</v>
      </c>
      <c r="O12" s="70" t="s">
        <v>43</v>
      </c>
      <c r="P12" s="70" t="s">
        <v>44</v>
      </c>
      <c r="Q12" s="75" t="s">
        <v>45</v>
      </c>
    </row>
    <row r="13" spans="1:17" ht="30" customHeight="1" thickTop="1" thickBot="1">
      <c r="B13" s="40" t="str">
        <f>C13</f>
        <v>Disminuir : Satisfacción del cliente</v>
      </c>
      <c r="C13" s="136" t="str">
        <f>IF(Cad!D7="","",Cad!C7&amp;" : "&amp;Cad!D7)</f>
        <v>Disminuir : Satisfacción del cliente</v>
      </c>
      <c r="D13" s="48" t="s">
        <v>50</v>
      </c>
      <c r="E13" s="65">
        <f>Metas!D7</f>
        <v>0.3</v>
      </c>
      <c r="F13" s="55">
        <f>Metas!E7</f>
        <v>0.35</v>
      </c>
      <c r="G13" s="55">
        <f>Metas!F7</f>
        <v>0.45</v>
      </c>
      <c r="H13" s="55">
        <f>Metas!G7</f>
        <v>0.5</v>
      </c>
      <c r="I13" s="55">
        <f>Metas!H7</f>
        <v>0.6</v>
      </c>
      <c r="J13" s="55">
        <f>Metas!I7</f>
        <v>0.65</v>
      </c>
      <c r="K13" s="55">
        <f>Metas!J7</f>
        <v>0.7</v>
      </c>
      <c r="L13" s="55">
        <f>Metas!K7</f>
        <v>0.72</v>
      </c>
      <c r="M13" s="55">
        <f>Metas!L7</f>
        <v>0.75</v>
      </c>
      <c r="N13" s="55">
        <f>Metas!M7</f>
        <v>0.8</v>
      </c>
      <c r="O13" s="55">
        <f>Metas!N7</f>
        <v>0.85</v>
      </c>
      <c r="P13" s="55">
        <f>Metas!O7</f>
        <v>0.87</v>
      </c>
      <c r="Q13" s="71">
        <f>IF($D$12="Porcentagem",AVERAGE(E13:P13),SUM(E13:P13))</f>
        <v>7.5399999999999991</v>
      </c>
    </row>
    <row r="14" spans="1:17" ht="30" customHeight="1" thickTop="1" thickBot="1">
      <c r="B14" s="40" t="str">
        <f>C13</f>
        <v>Disminuir : Satisfacción del cliente</v>
      </c>
      <c r="C14" s="137"/>
      <c r="D14" s="48" t="s">
        <v>51</v>
      </c>
      <c r="E14" s="65">
        <f>Atual!D7</f>
        <v>0.3</v>
      </c>
      <c r="F14" s="55">
        <f>Atual!E7</f>
        <v>0.35</v>
      </c>
      <c r="G14" s="55">
        <f>Atual!F7</f>
        <v>0.45</v>
      </c>
      <c r="H14" s="55">
        <f>Atual!G7</f>
        <v>0.5</v>
      </c>
      <c r="I14" s="55">
        <f>Atual!H7</f>
        <v>0.6</v>
      </c>
      <c r="J14" s="55">
        <f>Atual!I7</f>
        <v>0.65</v>
      </c>
      <c r="K14" s="55">
        <f>Atual!J7</f>
        <v>0.7</v>
      </c>
      <c r="L14" s="55">
        <f>Atual!K7</f>
        <v>0.72</v>
      </c>
      <c r="M14" s="55">
        <f>Atual!L7</f>
        <v>0.75</v>
      </c>
      <c r="N14" s="55">
        <f>Atual!M7</f>
        <v>0.8</v>
      </c>
      <c r="O14" s="55">
        <f>Atual!N7</f>
        <v>0.85</v>
      </c>
      <c r="P14" s="55">
        <f>Atual!O7</f>
        <v>0.87</v>
      </c>
      <c r="Q14" s="71">
        <f>IF($D$12="Porcentagem",AVERAGE(E14:P14),SUM(E14:P14))</f>
        <v>7.5399999999999991</v>
      </c>
    </row>
    <row r="15" spans="1:17" ht="30" customHeight="1" thickTop="1" thickBot="1">
      <c r="B15" s="40" t="str">
        <f>C13</f>
        <v>Disminuir : Satisfacción del cliente</v>
      </c>
      <c r="C15" s="137"/>
      <c r="D15" s="48" t="s">
        <v>52</v>
      </c>
      <c r="E15" s="66">
        <f>E14/E13</f>
        <v>1</v>
      </c>
      <c r="F15" s="67">
        <f t="shared" ref="F15:P15" si="3">F14/F13</f>
        <v>1</v>
      </c>
      <c r="G15" s="67">
        <f t="shared" si="3"/>
        <v>1</v>
      </c>
      <c r="H15" s="67">
        <f t="shared" si="3"/>
        <v>1</v>
      </c>
      <c r="I15" s="67">
        <f t="shared" si="3"/>
        <v>1</v>
      </c>
      <c r="J15" s="67">
        <f t="shared" si="3"/>
        <v>1</v>
      </c>
      <c r="K15" s="67">
        <f t="shared" si="3"/>
        <v>1</v>
      </c>
      <c r="L15" s="67">
        <f t="shared" si="3"/>
        <v>1</v>
      </c>
      <c r="M15" s="67">
        <f t="shared" si="3"/>
        <v>1</v>
      </c>
      <c r="N15" s="67">
        <f t="shared" si="3"/>
        <v>1</v>
      </c>
      <c r="O15" s="67">
        <f t="shared" si="3"/>
        <v>1</v>
      </c>
      <c r="P15" s="67">
        <f t="shared" si="3"/>
        <v>1</v>
      </c>
      <c r="Q15" s="72">
        <f>AVERAGE(E15:P15)</f>
        <v>1</v>
      </c>
    </row>
    <row r="16" spans="1:17" ht="30" customHeight="1" thickTop="1" thickBot="1">
      <c r="B16" s="40" t="str">
        <f>C13</f>
        <v>Disminuir : Satisfacción del cliente</v>
      </c>
      <c r="C16" s="137"/>
      <c r="D16" s="48" t="s">
        <v>53</v>
      </c>
      <c r="E16" s="65">
        <f>Anterior!D7</f>
        <v>0.3</v>
      </c>
      <c r="F16" s="55">
        <f>Anterior!E7</f>
        <v>0.35</v>
      </c>
      <c r="G16" s="55">
        <f>Anterior!F7</f>
        <v>0.45</v>
      </c>
      <c r="H16" s="55">
        <f>Anterior!G7</f>
        <v>0.5</v>
      </c>
      <c r="I16" s="55">
        <f>Anterior!H7</f>
        <v>0.6</v>
      </c>
      <c r="J16" s="55">
        <f>Anterior!I7</f>
        <v>0.65</v>
      </c>
      <c r="K16" s="55">
        <f>Anterior!J7</f>
        <v>0.7</v>
      </c>
      <c r="L16" s="55">
        <f>Anterior!K7</f>
        <v>0.72</v>
      </c>
      <c r="M16" s="55">
        <f>Anterior!L7</f>
        <v>0.75</v>
      </c>
      <c r="N16" s="55">
        <f>Anterior!M7</f>
        <v>0.8</v>
      </c>
      <c r="O16" s="55">
        <f>Anterior!N7</f>
        <v>0.85</v>
      </c>
      <c r="P16" s="55">
        <f>Anterior!O7</f>
        <v>0.87</v>
      </c>
      <c r="Q16" s="71">
        <f>IF($D$12="Porcentagem",AVERAGE(E16:P16),SUM(E16:P16))</f>
        <v>7.5399999999999991</v>
      </c>
    </row>
    <row r="17" spans="2:17" ht="30" customHeight="1" thickTop="1" thickBot="1">
      <c r="B17" s="40" t="str">
        <f>C13</f>
        <v>Disminuir : Satisfacción del cliente</v>
      </c>
      <c r="C17" s="138"/>
      <c r="D17" s="48" t="s">
        <v>54</v>
      </c>
      <c r="E17" s="66">
        <f>E16/E14</f>
        <v>1</v>
      </c>
      <c r="F17" s="67">
        <f t="shared" ref="F17:P17" si="4">F16/F14</f>
        <v>1</v>
      </c>
      <c r="G17" s="67">
        <f t="shared" si="4"/>
        <v>1</v>
      </c>
      <c r="H17" s="67">
        <f t="shared" si="4"/>
        <v>1</v>
      </c>
      <c r="I17" s="67">
        <f t="shared" si="4"/>
        <v>1</v>
      </c>
      <c r="J17" s="67">
        <f t="shared" si="4"/>
        <v>1</v>
      </c>
      <c r="K17" s="67">
        <f t="shared" si="4"/>
        <v>1</v>
      </c>
      <c r="L17" s="67">
        <f t="shared" si="4"/>
        <v>1</v>
      </c>
      <c r="M17" s="67">
        <f t="shared" si="4"/>
        <v>1</v>
      </c>
      <c r="N17" s="67">
        <f t="shared" si="4"/>
        <v>1</v>
      </c>
      <c r="O17" s="67">
        <f t="shared" si="4"/>
        <v>1</v>
      </c>
      <c r="P17" s="67">
        <f t="shared" si="4"/>
        <v>1</v>
      </c>
      <c r="Q17" s="72">
        <f>AVERAGE(E17:P17)</f>
        <v>1</v>
      </c>
    </row>
    <row r="18" spans="2:17" ht="7.5" customHeight="1" thickTop="1" thickBot="1"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spans="2:17" ht="30" customHeight="1" thickTop="1" thickBot="1">
      <c r="B19" s="40" t="str">
        <f>C20</f>
        <v>Aumentar : Tiempo de espera</v>
      </c>
      <c r="C19" s="41" t="s">
        <v>27</v>
      </c>
      <c r="D19" s="47" t="str">
        <f>Cad!E8</f>
        <v>Porcentaje</v>
      </c>
      <c r="E19" s="69" t="s">
        <v>33</v>
      </c>
      <c r="F19" s="70" t="s">
        <v>34</v>
      </c>
      <c r="G19" s="70" t="s">
        <v>35</v>
      </c>
      <c r="H19" s="70" t="s">
        <v>36</v>
      </c>
      <c r="I19" s="70" t="s">
        <v>37</v>
      </c>
      <c r="J19" s="70" t="s">
        <v>38</v>
      </c>
      <c r="K19" s="70" t="s">
        <v>39</v>
      </c>
      <c r="L19" s="70" t="s">
        <v>40</v>
      </c>
      <c r="M19" s="70" t="s">
        <v>41</v>
      </c>
      <c r="N19" s="70" t="s">
        <v>42</v>
      </c>
      <c r="O19" s="70" t="s">
        <v>43</v>
      </c>
      <c r="P19" s="70" t="s">
        <v>44</v>
      </c>
      <c r="Q19" s="75" t="s">
        <v>45</v>
      </c>
    </row>
    <row r="20" spans="2:17" ht="30" customHeight="1" thickTop="1" thickBot="1">
      <c r="B20" s="40" t="str">
        <f>C20</f>
        <v>Aumentar : Tiempo de espera</v>
      </c>
      <c r="C20" s="136" t="str">
        <f>IF(Cad!D8="","",Cad!C8&amp;" : "&amp;Cad!D8)</f>
        <v>Aumentar : Tiempo de espera</v>
      </c>
      <c r="D20" s="48" t="s">
        <v>50</v>
      </c>
      <c r="E20" s="65">
        <f>Metas!D8</f>
        <v>20</v>
      </c>
      <c r="F20" s="55">
        <f>Metas!E8</f>
        <v>25</v>
      </c>
      <c r="G20" s="55">
        <f>Metas!F8</f>
        <v>30</v>
      </c>
      <c r="H20" s="55">
        <f>Metas!G8</f>
        <v>35</v>
      </c>
      <c r="I20" s="55">
        <f>Metas!H8</f>
        <v>40</v>
      </c>
      <c r="J20" s="55">
        <f>Metas!I8</f>
        <v>45</v>
      </c>
      <c r="K20" s="55">
        <f>Metas!J8</f>
        <v>50</v>
      </c>
      <c r="L20" s="55">
        <f>Metas!K8</f>
        <v>55</v>
      </c>
      <c r="M20" s="55">
        <f>Metas!L8</f>
        <v>60</v>
      </c>
      <c r="N20" s="55">
        <f>Metas!M8</f>
        <v>65</v>
      </c>
      <c r="O20" s="55">
        <f>Metas!N8</f>
        <v>70</v>
      </c>
      <c r="P20" s="55">
        <f>Metas!O8</f>
        <v>75</v>
      </c>
      <c r="Q20" s="71">
        <f>IF($D$19="Porcentagem",AVERAGE(E20:P20),SUM(E20:P20))</f>
        <v>570</v>
      </c>
    </row>
    <row r="21" spans="2:17" ht="30" customHeight="1" thickTop="1" thickBot="1">
      <c r="B21" s="40" t="str">
        <f>C20</f>
        <v>Aumentar : Tiempo de espera</v>
      </c>
      <c r="C21" s="137"/>
      <c r="D21" s="48" t="s">
        <v>51</v>
      </c>
      <c r="E21" s="65">
        <f>Atual!D8</f>
        <v>18</v>
      </c>
      <c r="F21" s="55">
        <f>Atual!E8</f>
        <v>18</v>
      </c>
      <c r="G21" s="55">
        <f>Atual!F8</f>
        <v>18</v>
      </c>
      <c r="H21" s="55">
        <f>Atual!G8</f>
        <v>18</v>
      </c>
      <c r="I21" s="55">
        <f>Atual!H8</f>
        <v>40</v>
      </c>
      <c r="J21" s="55">
        <f>Atual!I8</f>
        <v>40</v>
      </c>
      <c r="K21" s="55">
        <f>Atual!J8</f>
        <v>40</v>
      </c>
      <c r="L21" s="55">
        <f>Atual!K8</f>
        <v>70</v>
      </c>
      <c r="M21" s="55">
        <f>Atual!L8</f>
        <v>70</v>
      </c>
      <c r="N21" s="55">
        <f>Atual!M8</f>
        <v>60</v>
      </c>
      <c r="O21" s="55">
        <f>Atual!N8</f>
        <v>60</v>
      </c>
      <c r="P21" s="55">
        <f>Atual!O8</f>
        <v>60</v>
      </c>
      <c r="Q21" s="71">
        <f>IF($D$19="Porcentagem",AVERAGE(E21:P21),SUM(E21:P21))</f>
        <v>512</v>
      </c>
    </row>
    <row r="22" spans="2:17" ht="30" customHeight="1" thickTop="1" thickBot="1">
      <c r="B22" s="40" t="str">
        <f>C20</f>
        <v>Aumentar : Tiempo de espera</v>
      </c>
      <c r="C22" s="137"/>
      <c r="D22" s="48" t="s">
        <v>52</v>
      </c>
      <c r="E22" s="66">
        <f>E21/E20</f>
        <v>0.9</v>
      </c>
      <c r="F22" s="67">
        <f t="shared" ref="F22:P22" si="5">F21/F20</f>
        <v>0.72</v>
      </c>
      <c r="G22" s="67">
        <f t="shared" si="5"/>
        <v>0.6</v>
      </c>
      <c r="H22" s="67">
        <f t="shared" si="5"/>
        <v>0.51428571428571423</v>
      </c>
      <c r="I22" s="67">
        <f t="shared" si="5"/>
        <v>1</v>
      </c>
      <c r="J22" s="67">
        <f t="shared" si="5"/>
        <v>0.88888888888888884</v>
      </c>
      <c r="K22" s="67">
        <f t="shared" si="5"/>
        <v>0.8</v>
      </c>
      <c r="L22" s="67">
        <f t="shared" si="5"/>
        <v>1.2727272727272727</v>
      </c>
      <c r="M22" s="67">
        <f t="shared" si="5"/>
        <v>1.1666666666666667</v>
      </c>
      <c r="N22" s="67">
        <f t="shared" si="5"/>
        <v>0.92307692307692313</v>
      </c>
      <c r="O22" s="67">
        <f t="shared" si="5"/>
        <v>0.8571428571428571</v>
      </c>
      <c r="P22" s="67">
        <f t="shared" si="5"/>
        <v>0.8</v>
      </c>
      <c r="Q22" s="72">
        <f>AVERAGE(E22:P22)</f>
        <v>0.87023236023236039</v>
      </c>
    </row>
    <row r="23" spans="2:17" ht="30" customHeight="1" thickTop="1" thickBot="1">
      <c r="B23" s="40" t="str">
        <f>C20</f>
        <v>Aumentar : Tiempo de espera</v>
      </c>
      <c r="C23" s="137"/>
      <c r="D23" s="48" t="s">
        <v>53</v>
      </c>
      <c r="E23" s="65">
        <f>Anterior!D8</f>
        <v>20</v>
      </c>
      <c r="F23" s="55">
        <f>Anterior!E8</f>
        <v>25</v>
      </c>
      <c r="G23" s="55">
        <f>Anterior!F8</f>
        <v>30</v>
      </c>
      <c r="H23" s="55">
        <f>Anterior!G8</f>
        <v>30</v>
      </c>
      <c r="I23" s="55">
        <f>Anterior!H8</f>
        <v>30</v>
      </c>
      <c r="J23" s="55">
        <f>Anterior!I8</f>
        <v>30</v>
      </c>
      <c r="K23" s="55">
        <f>Anterior!J8</f>
        <v>40</v>
      </c>
      <c r="L23" s="55">
        <f>Anterior!K8</f>
        <v>40</v>
      </c>
      <c r="M23" s="55">
        <f>Anterior!L8</f>
        <v>40</v>
      </c>
      <c r="N23" s="55">
        <f>Anterior!M8</f>
        <v>40</v>
      </c>
      <c r="O23" s="55">
        <f>Anterior!N8</f>
        <v>40</v>
      </c>
      <c r="P23" s="55">
        <f>Anterior!O8</f>
        <v>60</v>
      </c>
      <c r="Q23" s="71">
        <f>IF($D$19="Porcentagem",AVERAGE(E23:P23),SUM(E23:P23))</f>
        <v>425</v>
      </c>
    </row>
    <row r="24" spans="2:17" ht="30" customHeight="1" thickTop="1" thickBot="1">
      <c r="B24" s="40" t="str">
        <f>C20</f>
        <v>Aumentar : Tiempo de espera</v>
      </c>
      <c r="C24" s="138"/>
      <c r="D24" s="48" t="s">
        <v>54</v>
      </c>
      <c r="E24" s="66">
        <f>E23/E21</f>
        <v>1.1111111111111112</v>
      </c>
      <c r="F24" s="67">
        <f t="shared" ref="F24:P24" si="6">F23/F21</f>
        <v>1.3888888888888888</v>
      </c>
      <c r="G24" s="67">
        <f t="shared" si="6"/>
        <v>1.6666666666666667</v>
      </c>
      <c r="H24" s="67">
        <f t="shared" si="6"/>
        <v>1.6666666666666667</v>
      </c>
      <c r="I24" s="67">
        <f t="shared" si="6"/>
        <v>0.75</v>
      </c>
      <c r="J24" s="67">
        <f t="shared" si="6"/>
        <v>0.75</v>
      </c>
      <c r="K24" s="67">
        <f t="shared" si="6"/>
        <v>1</v>
      </c>
      <c r="L24" s="67">
        <f t="shared" si="6"/>
        <v>0.5714285714285714</v>
      </c>
      <c r="M24" s="67">
        <f t="shared" si="6"/>
        <v>0.5714285714285714</v>
      </c>
      <c r="N24" s="67">
        <f t="shared" si="6"/>
        <v>0.66666666666666663</v>
      </c>
      <c r="O24" s="67">
        <f t="shared" si="6"/>
        <v>0.66666666666666663</v>
      </c>
      <c r="P24" s="67">
        <f t="shared" si="6"/>
        <v>1</v>
      </c>
      <c r="Q24" s="72">
        <f>AVERAGE(E24:P24)</f>
        <v>0.98412698412698407</v>
      </c>
    </row>
    <row r="25" spans="2:17" ht="7.5" customHeight="1" thickTop="1" thickBot="1"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2:17" ht="30" customHeight="1" thickTop="1" thickBot="1">
      <c r="B26" s="40" t="str">
        <f>C27</f>
        <v>Disminuir : los costos de operación</v>
      </c>
      <c r="C26" s="41" t="s">
        <v>27</v>
      </c>
      <c r="D26" s="47" t="str">
        <f>Cad!E9</f>
        <v>Porcentaje</v>
      </c>
      <c r="E26" s="69" t="s">
        <v>33</v>
      </c>
      <c r="F26" s="70" t="s">
        <v>34</v>
      </c>
      <c r="G26" s="70" t="s">
        <v>35</v>
      </c>
      <c r="H26" s="70" t="s">
        <v>36</v>
      </c>
      <c r="I26" s="70" t="s">
        <v>37</v>
      </c>
      <c r="J26" s="70" t="s">
        <v>38</v>
      </c>
      <c r="K26" s="70" t="s">
        <v>39</v>
      </c>
      <c r="L26" s="70" t="s">
        <v>40</v>
      </c>
      <c r="M26" s="70" t="s">
        <v>41</v>
      </c>
      <c r="N26" s="70" t="s">
        <v>42</v>
      </c>
      <c r="O26" s="70" t="s">
        <v>43</v>
      </c>
      <c r="P26" s="70" t="s">
        <v>44</v>
      </c>
      <c r="Q26" s="75" t="s">
        <v>45</v>
      </c>
    </row>
    <row r="27" spans="2:17" ht="30" customHeight="1" thickTop="1" thickBot="1">
      <c r="B27" s="40" t="str">
        <f>C27</f>
        <v>Disminuir : los costos de operación</v>
      </c>
      <c r="C27" s="139" t="str">
        <f>IF(Cad!D9="","",Cad!C9&amp;" : "&amp;Cad!D9)</f>
        <v>Disminuir : los costos de operación</v>
      </c>
      <c r="D27" s="48" t="s">
        <v>50</v>
      </c>
      <c r="E27" s="65">
        <f>Metas!D9</f>
        <v>6000</v>
      </c>
      <c r="F27" s="55">
        <f>Metas!E9</f>
        <v>6600</v>
      </c>
      <c r="G27" s="55">
        <f>Metas!F9</f>
        <v>7050</v>
      </c>
      <c r="H27" s="55">
        <f>Metas!G9</f>
        <v>7500</v>
      </c>
      <c r="I27" s="55">
        <f>Metas!H9</f>
        <v>7500</v>
      </c>
      <c r="J27" s="55">
        <f>Metas!I9</f>
        <v>7500</v>
      </c>
      <c r="K27" s="55">
        <f>Metas!J9</f>
        <v>7500</v>
      </c>
      <c r="L27" s="55">
        <f>Metas!K9</f>
        <v>7500</v>
      </c>
      <c r="M27" s="55">
        <f>Metas!L9</f>
        <v>7500</v>
      </c>
      <c r="N27" s="55">
        <f>Metas!M9</f>
        <v>7500</v>
      </c>
      <c r="O27" s="55">
        <f>Metas!N9</f>
        <v>7500</v>
      </c>
      <c r="P27" s="55">
        <f>Metas!O9</f>
        <v>7500</v>
      </c>
      <c r="Q27" s="71">
        <f>IF($D$26="Porcentagem",AVERAGE(E27:P27),SUM(E27:P27))</f>
        <v>87150</v>
      </c>
    </row>
    <row r="28" spans="2:17" ht="30" customHeight="1" thickTop="1" thickBot="1">
      <c r="B28" s="40" t="str">
        <f>C27</f>
        <v>Disminuir : los costos de operación</v>
      </c>
      <c r="C28" s="139"/>
      <c r="D28" s="48" t="s">
        <v>51</v>
      </c>
      <c r="E28" s="65">
        <f>Atual!D9</f>
        <v>6000</v>
      </c>
      <c r="F28" s="55">
        <f>Atual!E9</f>
        <v>6600</v>
      </c>
      <c r="G28" s="55">
        <f>Atual!F9</f>
        <v>7050</v>
      </c>
      <c r="H28" s="55">
        <f>Atual!G9</f>
        <v>7500</v>
      </c>
      <c r="I28" s="55">
        <f>Atual!H9</f>
        <v>7500</v>
      </c>
      <c r="J28" s="55">
        <f>Atual!I9</f>
        <v>7500</v>
      </c>
      <c r="K28" s="55">
        <f>Atual!J9</f>
        <v>7500</v>
      </c>
      <c r="L28" s="55">
        <f>Atual!K9</f>
        <v>7500</v>
      </c>
      <c r="M28" s="55">
        <f>Atual!L9</f>
        <v>7500</v>
      </c>
      <c r="N28" s="55">
        <f>Atual!M9</f>
        <v>7500</v>
      </c>
      <c r="O28" s="55">
        <f>Atual!N9</f>
        <v>7500</v>
      </c>
      <c r="P28" s="55">
        <f>Atual!O9</f>
        <v>7500</v>
      </c>
      <c r="Q28" s="71">
        <f>IF($D$26="Porcentagem",AVERAGE(E28:P28),SUM(E28:P28))</f>
        <v>87150</v>
      </c>
    </row>
    <row r="29" spans="2:17" ht="30" customHeight="1" thickTop="1" thickBot="1">
      <c r="B29" s="40" t="str">
        <f>C27</f>
        <v>Disminuir : los costos de operación</v>
      </c>
      <c r="C29" s="139"/>
      <c r="D29" s="48" t="s">
        <v>52</v>
      </c>
      <c r="E29" s="66">
        <f>E28/E27</f>
        <v>1</v>
      </c>
      <c r="F29" s="67">
        <f t="shared" ref="F29:P29" si="7">F28/F27</f>
        <v>1</v>
      </c>
      <c r="G29" s="67">
        <f t="shared" si="7"/>
        <v>1</v>
      </c>
      <c r="H29" s="67">
        <f t="shared" si="7"/>
        <v>1</v>
      </c>
      <c r="I29" s="67">
        <f t="shared" si="7"/>
        <v>1</v>
      </c>
      <c r="J29" s="67">
        <f t="shared" si="7"/>
        <v>1</v>
      </c>
      <c r="K29" s="67">
        <f t="shared" si="7"/>
        <v>1</v>
      </c>
      <c r="L29" s="67">
        <f t="shared" si="7"/>
        <v>1</v>
      </c>
      <c r="M29" s="67">
        <f t="shared" si="7"/>
        <v>1</v>
      </c>
      <c r="N29" s="67">
        <f t="shared" si="7"/>
        <v>1</v>
      </c>
      <c r="O29" s="67">
        <f t="shared" si="7"/>
        <v>1</v>
      </c>
      <c r="P29" s="67">
        <f t="shared" si="7"/>
        <v>1</v>
      </c>
      <c r="Q29" s="72">
        <f>AVERAGE(E29:P29)</f>
        <v>1</v>
      </c>
    </row>
    <row r="30" spans="2:17" ht="30" customHeight="1" thickTop="1" thickBot="1">
      <c r="B30" s="40" t="str">
        <f>C27</f>
        <v>Disminuir : los costos de operación</v>
      </c>
      <c r="C30" s="139"/>
      <c r="D30" s="48" t="s">
        <v>53</v>
      </c>
      <c r="E30" s="65">
        <f>Anterior!D9</f>
        <v>6000</v>
      </c>
      <c r="F30" s="55">
        <f>Anterior!E9</f>
        <v>6600</v>
      </c>
      <c r="G30" s="55">
        <f>Anterior!F9</f>
        <v>7050</v>
      </c>
      <c r="H30" s="55">
        <f>Anterior!G9</f>
        <v>7500</v>
      </c>
      <c r="I30" s="55">
        <f>Anterior!H9</f>
        <v>7500</v>
      </c>
      <c r="J30" s="55">
        <f>Anterior!I9</f>
        <v>7500</v>
      </c>
      <c r="K30" s="55">
        <f>Anterior!J9</f>
        <v>7500</v>
      </c>
      <c r="L30" s="55">
        <f>Anterior!K9</f>
        <v>7500</v>
      </c>
      <c r="M30" s="55">
        <f>Anterior!L9</f>
        <v>7500</v>
      </c>
      <c r="N30" s="55">
        <f>Anterior!M9</f>
        <v>7500</v>
      </c>
      <c r="O30" s="55">
        <f>Anterior!N9</f>
        <v>7500</v>
      </c>
      <c r="P30" s="55">
        <f>Anterior!O9</f>
        <v>7500</v>
      </c>
      <c r="Q30" s="71">
        <f>IF($D$26="Porcentagem",AVERAGE(E30:P30),SUM(E30:P30))</f>
        <v>87150</v>
      </c>
    </row>
    <row r="31" spans="2:17" ht="30" customHeight="1" thickTop="1" thickBot="1">
      <c r="B31" s="40" t="str">
        <f>C27</f>
        <v>Disminuir : los costos de operación</v>
      </c>
      <c r="C31" s="139"/>
      <c r="D31" s="48" t="s">
        <v>54</v>
      </c>
      <c r="E31" s="66">
        <f>E30/E28</f>
        <v>1</v>
      </c>
      <c r="F31" s="67">
        <f t="shared" ref="F31:P31" si="8">F30/F28</f>
        <v>1</v>
      </c>
      <c r="G31" s="67">
        <f t="shared" si="8"/>
        <v>1</v>
      </c>
      <c r="H31" s="67">
        <f t="shared" si="8"/>
        <v>1</v>
      </c>
      <c r="I31" s="67">
        <f t="shared" si="8"/>
        <v>1</v>
      </c>
      <c r="J31" s="67">
        <f t="shared" si="8"/>
        <v>1</v>
      </c>
      <c r="K31" s="67">
        <f t="shared" si="8"/>
        <v>1</v>
      </c>
      <c r="L31" s="67">
        <f t="shared" si="8"/>
        <v>1</v>
      </c>
      <c r="M31" s="67">
        <f t="shared" si="8"/>
        <v>1</v>
      </c>
      <c r="N31" s="67">
        <f t="shared" si="8"/>
        <v>1</v>
      </c>
      <c r="O31" s="67">
        <f t="shared" si="8"/>
        <v>1</v>
      </c>
      <c r="P31" s="67">
        <f t="shared" si="8"/>
        <v>1</v>
      </c>
      <c r="Q31" s="72">
        <f>AVERAGE(E31:P31)</f>
        <v>1</v>
      </c>
    </row>
    <row r="32" spans="2:17" ht="7.5" customHeight="1" thickTop="1" thickBot="1"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  <row r="33" spans="2:17" ht="30" customHeight="1" thickTop="1" thickBot="1">
      <c r="B33" s="40" t="str">
        <f>C34</f>
        <v/>
      </c>
      <c r="C33" s="41" t="s">
        <v>27</v>
      </c>
      <c r="D33" s="47">
        <f>Cad!E10</f>
        <v>0</v>
      </c>
      <c r="E33" s="69" t="s">
        <v>33</v>
      </c>
      <c r="F33" s="70" t="s">
        <v>34</v>
      </c>
      <c r="G33" s="70" t="s">
        <v>35</v>
      </c>
      <c r="H33" s="70" t="s">
        <v>36</v>
      </c>
      <c r="I33" s="70" t="s">
        <v>37</v>
      </c>
      <c r="J33" s="70" t="s">
        <v>38</v>
      </c>
      <c r="K33" s="70" t="s">
        <v>39</v>
      </c>
      <c r="L33" s="70" t="s">
        <v>40</v>
      </c>
      <c r="M33" s="70" t="s">
        <v>41</v>
      </c>
      <c r="N33" s="70" t="s">
        <v>42</v>
      </c>
      <c r="O33" s="70" t="s">
        <v>43</v>
      </c>
      <c r="P33" s="70" t="s">
        <v>44</v>
      </c>
      <c r="Q33" s="75" t="s">
        <v>45</v>
      </c>
    </row>
    <row r="34" spans="2:17" ht="30" customHeight="1" thickTop="1" thickBot="1">
      <c r="B34" s="40" t="str">
        <f>C34</f>
        <v/>
      </c>
      <c r="C34" s="136" t="str">
        <f>IF(Cad!D10="","",Cad!C10&amp;" : "&amp;Cad!D10)</f>
        <v/>
      </c>
      <c r="D34" s="48" t="s">
        <v>50</v>
      </c>
      <c r="E34" s="65">
        <f>Metas!D10</f>
        <v>0</v>
      </c>
      <c r="F34" s="55">
        <f>Metas!E10</f>
        <v>0</v>
      </c>
      <c r="G34" s="55">
        <f>Metas!F10</f>
        <v>0</v>
      </c>
      <c r="H34" s="55">
        <f>Metas!G10</f>
        <v>0</v>
      </c>
      <c r="I34" s="55">
        <f>Metas!H10</f>
        <v>0</v>
      </c>
      <c r="J34" s="55">
        <f>Metas!I10</f>
        <v>0</v>
      </c>
      <c r="K34" s="55">
        <f>Metas!J10</f>
        <v>0</v>
      </c>
      <c r="L34" s="55">
        <f>Metas!K10</f>
        <v>0</v>
      </c>
      <c r="M34" s="55">
        <f>Metas!L10</f>
        <v>0</v>
      </c>
      <c r="N34" s="55">
        <f>Metas!M10</f>
        <v>0</v>
      </c>
      <c r="O34" s="55">
        <f>Metas!N10</f>
        <v>0</v>
      </c>
      <c r="P34" s="55">
        <f>Metas!O10</f>
        <v>0</v>
      </c>
      <c r="Q34" s="71">
        <f>IF($D$33="Porcentagem",AVERAGE(E34:P34),SUM(E34:P34))</f>
        <v>0</v>
      </c>
    </row>
    <row r="35" spans="2:17" ht="30" customHeight="1" thickTop="1" thickBot="1">
      <c r="B35" s="40" t="str">
        <f>C34</f>
        <v/>
      </c>
      <c r="C35" s="137"/>
      <c r="D35" s="48" t="s">
        <v>51</v>
      </c>
      <c r="E35" s="65">
        <f>Atual!D10</f>
        <v>0</v>
      </c>
      <c r="F35" s="55">
        <f>Atual!E10</f>
        <v>0</v>
      </c>
      <c r="G35" s="55">
        <f>Atual!F10</f>
        <v>0</v>
      </c>
      <c r="H35" s="55">
        <f>Atual!G10</f>
        <v>0</v>
      </c>
      <c r="I35" s="55">
        <f>Atual!H10</f>
        <v>0</v>
      </c>
      <c r="J35" s="55">
        <f>Atual!I10</f>
        <v>0</v>
      </c>
      <c r="K35" s="55">
        <f>Atual!J10</f>
        <v>0</v>
      </c>
      <c r="L35" s="55">
        <f>Atual!K10</f>
        <v>0</v>
      </c>
      <c r="M35" s="55">
        <f>Atual!L10</f>
        <v>0</v>
      </c>
      <c r="N35" s="55">
        <f>Atual!M10</f>
        <v>0</v>
      </c>
      <c r="O35" s="55">
        <f>Atual!N10</f>
        <v>0</v>
      </c>
      <c r="P35" s="55">
        <f>Atual!O10</f>
        <v>0</v>
      </c>
      <c r="Q35" s="71">
        <f>IF($D$33="Porcentagem",AVERAGE(E35:P35),SUM(E35:P35))</f>
        <v>0</v>
      </c>
    </row>
    <row r="36" spans="2:17" ht="30" customHeight="1" thickTop="1" thickBot="1">
      <c r="B36" s="40" t="str">
        <f>C34</f>
        <v/>
      </c>
      <c r="C36" s="137"/>
      <c r="D36" s="48" t="s">
        <v>52</v>
      </c>
      <c r="E36" s="66" t="e">
        <f>E35/E34</f>
        <v>#DIV/0!</v>
      </c>
      <c r="F36" s="67" t="e">
        <f t="shared" ref="F36:P36" si="9">F35/F34</f>
        <v>#DIV/0!</v>
      </c>
      <c r="G36" s="67" t="e">
        <f t="shared" si="9"/>
        <v>#DIV/0!</v>
      </c>
      <c r="H36" s="67" t="e">
        <f t="shared" si="9"/>
        <v>#DIV/0!</v>
      </c>
      <c r="I36" s="67" t="e">
        <f t="shared" si="9"/>
        <v>#DIV/0!</v>
      </c>
      <c r="J36" s="67" t="e">
        <f t="shared" si="9"/>
        <v>#DIV/0!</v>
      </c>
      <c r="K36" s="67" t="e">
        <f t="shared" si="9"/>
        <v>#DIV/0!</v>
      </c>
      <c r="L36" s="67" t="e">
        <f t="shared" si="9"/>
        <v>#DIV/0!</v>
      </c>
      <c r="M36" s="67" t="e">
        <f t="shared" si="9"/>
        <v>#DIV/0!</v>
      </c>
      <c r="N36" s="67" t="e">
        <f t="shared" si="9"/>
        <v>#DIV/0!</v>
      </c>
      <c r="O36" s="67" t="e">
        <f t="shared" si="9"/>
        <v>#DIV/0!</v>
      </c>
      <c r="P36" s="67" t="e">
        <f t="shared" si="9"/>
        <v>#DIV/0!</v>
      </c>
      <c r="Q36" s="72" t="e">
        <f>AVERAGE(E36:P36)</f>
        <v>#DIV/0!</v>
      </c>
    </row>
    <row r="37" spans="2:17" ht="30" customHeight="1" thickTop="1" thickBot="1">
      <c r="B37" s="40" t="str">
        <f>C34</f>
        <v/>
      </c>
      <c r="C37" s="137"/>
      <c r="D37" s="48" t="s">
        <v>53</v>
      </c>
      <c r="E37" s="65">
        <f>Anterior!D10</f>
        <v>0</v>
      </c>
      <c r="F37" s="55">
        <f>Anterior!E10</f>
        <v>0</v>
      </c>
      <c r="G37" s="55">
        <f>Anterior!F10</f>
        <v>0</v>
      </c>
      <c r="H37" s="55">
        <f>Anterior!G10</f>
        <v>0</v>
      </c>
      <c r="I37" s="55">
        <f>Anterior!H10</f>
        <v>0</v>
      </c>
      <c r="J37" s="55">
        <f>Anterior!I10</f>
        <v>0</v>
      </c>
      <c r="K37" s="55">
        <f>Anterior!J10</f>
        <v>0</v>
      </c>
      <c r="L37" s="55">
        <f>Anterior!K10</f>
        <v>0</v>
      </c>
      <c r="M37" s="55">
        <f>Anterior!L10</f>
        <v>0</v>
      </c>
      <c r="N37" s="55">
        <f>Anterior!M10</f>
        <v>0</v>
      </c>
      <c r="O37" s="55">
        <f>Anterior!N10</f>
        <v>0</v>
      </c>
      <c r="P37" s="55">
        <f>Anterior!O10</f>
        <v>0</v>
      </c>
      <c r="Q37" s="71">
        <f>IF($D$33="Porcentagem",AVERAGE(E37:P37),SUM(E37:P37))</f>
        <v>0</v>
      </c>
    </row>
    <row r="38" spans="2:17" ht="30" customHeight="1" thickTop="1" thickBot="1">
      <c r="B38" s="40" t="str">
        <f>C34</f>
        <v/>
      </c>
      <c r="C38" s="138"/>
      <c r="D38" s="48" t="s">
        <v>54</v>
      </c>
      <c r="E38" s="66" t="e">
        <f>E37/E35</f>
        <v>#DIV/0!</v>
      </c>
      <c r="F38" s="67" t="e">
        <f t="shared" ref="F38:P38" si="10">F37/F35</f>
        <v>#DIV/0!</v>
      </c>
      <c r="G38" s="67" t="e">
        <f t="shared" si="10"/>
        <v>#DIV/0!</v>
      </c>
      <c r="H38" s="67" t="e">
        <f t="shared" si="10"/>
        <v>#DIV/0!</v>
      </c>
      <c r="I38" s="67" t="e">
        <f t="shared" si="10"/>
        <v>#DIV/0!</v>
      </c>
      <c r="J38" s="67" t="e">
        <f t="shared" si="10"/>
        <v>#DIV/0!</v>
      </c>
      <c r="K38" s="67" t="e">
        <f t="shared" si="10"/>
        <v>#DIV/0!</v>
      </c>
      <c r="L38" s="67" t="e">
        <f t="shared" si="10"/>
        <v>#DIV/0!</v>
      </c>
      <c r="M38" s="67" t="e">
        <f t="shared" si="10"/>
        <v>#DIV/0!</v>
      </c>
      <c r="N38" s="67" t="e">
        <f t="shared" si="10"/>
        <v>#DIV/0!</v>
      </c>
      <c r="O38" s="67" t="e">
        <f t="shared" si="10"/>
        <v>#DIV/0!</v>
      </c>
      <c r="P38" s="67" t="e">
        <f t="shared" si="10"/>
        <v>#DIV/0!</v>
      </c>
      <c r="Q38" s="72" t="e">
        <f>AVERAGE(E38:P38)</f>
        <v>#DIV/0!</v>
      </c>
    </row>
    <row r="39" spans="2:17" ht="7.5" customHeight="1" thickTop="1" thickBot="1"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</row>
    <row r="40" spans="2:17" ht="30" customHeight="1" thickTop="1" thickBot="1">
      <c r="B40" s="40" t="str">
        <f>C41</f>
        <v/>
      </c>
      <c r="C40" s="41" t="s">
        <v>27</v>
      </c>
      <c r="D40" s="47">
        <f>Cad!E11</f>
        <v>0</v>
      </c>
      <c r="E40" s="69" t="s">
        <v>33</v>
      </c>
      <c r="F40" s="70" t="s">
        <v>34</v>
      </c>
      <c r="G40" s="70" t="s">
        <v>35</v>
      </c>
      <c r="H40" s="70" t="s">
        <v>36</v>
      </c>
      <c r="I40" s="70" t="s">
        <v>37</v>
      </c>
      <c r="J40" s="70" t="s">
        <v>38</v>
      </c>
      <c r="K40" s="70" t="s">
        <v>39</v>
      </c>
      <c r="L40" s="70" t="s">
        <v>40</v>
      </c>
      <c r="M40" s="70" t="s">
        <v>41</v>
      </c>
      <c r="N40" s="70" t="s">
        <v>42</v>
      </c>
      <c r="O40" s="70" t="s">
        <v>43</v>
      </c>
      <c r="P40" s="70" t="s">
        <v>44</v>
      </c>
      <c r="Q40" s="75" t="s">
        <v>45</v>
      </c>
    </row>
    <row r="41" spans="2:17" ht="30" customHeight="1" thickTop="1" thickBot="1">
      <c r="B41" s="40" t="str">
        <f>C41</f>
        <v/>
      </c>
      <c r="C41" s="136" t="str">
        <f>IF(Cad!D11="","",Cad!C11&amp;" : "&amp;Cad!D11)</f>
        <v/>
      </c>
      <c r="D41" s="48" t="s">
        <v>50</v>
      </c>
      <c r="E41" s="65">
        <f>Metas!D11</f>
        <v>0</v>
      </c>
      <c r="F41" s="55">
        <f>Metas!E11</f>
        <v>0</v>
      </c>
      <c r="G41" s="55">
        <f>Metas!F11</f>
        <v>0</v>
      </c>
      <c r="H41" s="55">
        <f>Metas!G11</f>
        <v>0</v>
      </c>
      <c r="I41" s="55">
        <f>Metas!H11</f>
        <v>0</v>
      </c>
      <c r="J41" s="55">
        <f>Metas!I11</f>
        <v>0</v>
      </c>
      <c r="K41" s="55">
        <f>Metas!J11</f>
        <v>0</v>
      </c>
      <c r="L41" s="55">
        <f>Metas!K11</f>
        <v>0</v>
      </c>
      <c r="M41" s="55">
        <f>Metas!L11</f>
        <v>0</v>
      </c>
      <c r="N41" s="55">
        <f>Metas!M11</f>
        <v>0</v>
      </c>
      <c r="O41" s="55">
        <f>Metas!N11</f>
        <v>0</v>
      </c>
      <c r="P41" s="55">
        <f>Metas!O11</f>
        <v>0</v>
      </c>
      <c r="Q41" s="71">
        <f>IF($D$40="Porcentagem",AVERAGE(E41:P41),SUM(E41:P41))</f>
        <v>0</v>
      </c>
    </row>
    <row r="42" spans="2:17" ht="30" customHeight="1" thickTop="1" thickBot="1">
      <c r="B42" s="40" t="str">
        <f>C41</f>
        <v/>
      </c>
      <c r="C42" s="137"/>
      <c r="D42" s="48" t="s">
        <v>51</v>
      </c>
      <c r="E42" s="65">
        <f>Atual!D11</f>
        <v>0</v>
      </c>
      <c r="F42" s="55">
        <f>Atual!E11</f>
        <v>0</v>
      </c>
      <c r="G42" s="55">
        <f>Atual!F11</f>
        <v>0</v>
      </c>
      <c r="H42" s="55">
        <f>Atual!G11</f>
        <v>0</v>
      </c>
      <c r="I42" s="55">
        <f>Atual!H11</f>
        <v>0</v>
      </c>
      <c r="J42" s="55">
        <f>Atual!I11</f>
        <v>0</v>
      </c>
      <c r="K42" s="55">
        <f>Atual!J11</f>
        <v>0</v>
      </c>
      <c r="L42" s="55">
        <f>Atual!K11</f>
        <v>0</v>
      </c>
      <c r="M42" s="55">
        <f>Atual!L11</f>
        <v>0</v>
      </c>
      <c r="N42" s="55">
        <f>Atual!M11</f>
        <v>0</v>
      </c>
      <c r="O42" s="55">
        <f>Atual!N11</f>
        <v>0</v>
      </c>
      <c r="P42" s="55">
        <f>Atual!O11</f>
        <v>0</v>
      </c>
      <c r="Q42" s="71">
        <f>IF($D$40="Porcentagem",AVERAGE(E42:P42),SUM(E42:P42))</f>
        <v>0</v>
      </c>
    </row>
    <row r="43" spans="2:17" ht="30" customHeight="1" thickTop="1" thickBot="1">
      <c r="B43" s="40" t="str">
        <f>C41</f>
        <v/>
      </c>
      <c r="C43" s="137"/>
      <c r="D43" s="48" t="s">
        <v>52</v>
      </c>
      <c r="E43" s="66" t="e">
        <f>E42/E41</f>
        <v>#DIV/0!</v>
      </c>
      <c r="F43" s="67" t="e">
        <f t="shared" ref="F43:P43" si="11">F42/F41</f>
        <v>#DIV/0!</v>
      </c>
      <c r="G43" s="67" t="e">
        <f t="shared" si="11"/>
        <v>#DIV/0!</v>
      </c>
      <c r="H43" s="67" t="e">
        <f t="shared" si="11"/>
        <v>#DIV/0!</v>
      </c>
      <c r="I43" s="67" t="e">
        <f t="shared" si="11"/>
        <v>#DIV/0!</v>
      </c>
      <c r="J43" s="67" t="e">
        <f t="shared" si="11"/>
        <v>#DIV/0!</v>
      </c>
      <c r="K43" s="67" t="e">
        <f t="shared" si="11"/>
        <v>#DIV/0!</v>
      </c>
      <c r="L43" s="67" t="e">
        <f t="shared" si="11"/>
        <v>#DIV/0!</v>
      </c>
      <c r="M43" s="67" t="e">
        <f t="shared" si="11"/>
        <v>#DIV/0!</v>
      </c>
      <c r="N43" s="67" t="e">
        <f t="shared" si="11"/>
        <v>#DIV/0!</v>
      </c>
      <c r="O43" s="67" t="e">
        <f t="shared" si="11"/>
        <v>#DIV/0!</v>
      </c>
      <c r="P43" s="67" t="e">
        <f t="shared" si="11"/>
        <v>#DIV/0!</v>
      </c>
      <c r="Q43" s="72" t="e">
        <f>AVERAGE(E43:P43)</f>
        <v>#DIV/0!</v>
      </c>
    </row>
    <row r="44" spans="2:17" ht="30" customHeight="1" thickTop="1" thickBot="1">
      <c r="B44" s="40" t="str">
        <f>C41</f>
        <v/>
      </c>
      <c r="C44" s="137"/>
      <c r="D44" s="48" t="s">
        <v>53</v>
      </c>
      <c r="E44" s="65">
        <f>Anterior!D11</f>
        <v>0</v>
      </c>
      <c r="F44" s="55">
        <f>Anterior!E11</f>
        <v>0</v>
      </c>
      <c r="G44" s="55">
        <f>Anterior!F11</f>
        <v>0</v>
      </c>
      <c r="H44" s="55">
        <f>Anterior!G11</f>
        <v>0</v>
      </c>
      <c r="I44" s="55">
        <f>Anterior!H11</f>
        <v>0</v>
      </c>
      <c r="J44" s="55">
        <f>Anterior!I11</f>
        <v>0</v>
      </c>
      <c r="K44" s="55">
        <f>Anterior!J11</f>
        <v>0</v>
      </c>
      <c r="L44" s="55">
        <f>Anterior!K11</f>
        <v>0</v>
      </c>
      <c r="M44" s="55">
        <f>Anterior!L11</f>
        <v>0</v>
      </c>
      <c r="N44" s="55">
        <f>Anterior!M11</f>
        <v>0</v>
      </c>
      <c r="O44" s="55">
        <f>Anterior!N11</f>
        <v>0</v>
      </c>
      <c r="P44" s="55">
        <f>Anterior!O11</f>
        <v>0</v>
      </c>
      <c r="Q44" s="71">
        <f>IF($D$40="Porcentagem",AVERAGE(E44:P44),SUM(E44:P44))</f>
        <v>0</v>
      </c>
    </row>
    <row r="45" spans="2:17" ht="30" customHeight="1" thickTop="1" thickBot="1">
      <c r="B45" s="40" t="str">
        <f>C41</f>
        <v/>
      </c>
      <c r="C45" s="138"/>
      <c r="D45" s="48" t="s">
        <v>54</v>
      </c>
      <c r="E45" s="66" t="e">
        <f>E44/E42</f>
        <v>#DIV/0!</v>
      </c>
      <c r="F45" s="67" t="e">
        <f t="shared" ref="F45:P45" si="12">F44/F42</f>
        <v>#DIV/0!</v>
      </c>
      <c r="G45" s="67" t="e">
        <f t="shared" si="12"/>
        <v>#DIV/0!</v>
      </c>
      <c r="H45" s="67" t="e">
        <f t="shared" si="12"/>
        <v>#DIV/0!</v>
      </c>
      <c r="I45" s="67" t="e">
        <f t="shared" si="12"/>
        <v>#DIV/0!</v>
      </c>
      <c r="J45" s="67" t="e">
        <f t="shared" si="12"/>
        <v>#DIV/0!</v>
      </c>
      <c r="K45" s="67" t="e">
        <f t="shared" si="12"/>
        <v>#DIV/0!</v>
      </c>
      <c r="L45" s="67" t="e">
        <f t="shared" si="12"/>
        <v>#DIV/0!</v>
      </c>
      <c r="M45" s="67" t="e">
        <f t="shared" si="12"/>
        <v>#DIV/0!</v>
      </c>
      <c r="N45" s="67" t="e">
        <f t="shared" si="12"/>
        <v>#DIV/0!</v>
      </c>
      <c r="O45" s="67" t="e">
        <f t="shared" si="12"/>
        <v>#DIV/0!</v>
      </c>
      <c r="P45" s="67" t="e">
        <f t="shared" si="12"/>
        <v>#DIV/0!</v>
      </c>
      <c r="Q45" s="72" t="e">
        <f>AVERAGE(E45:P45)</f>
        <v>#DIV/0!</v>
      </c>
    </row>
    <row r="46" spans="2:17" ht="7.5" customHeight="1" thickTop="1" thickBot="1"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</row>
    <row r="47" spans="2:17" ht="30" customHeight="1" thickTop="1" thickBot="1">
      <c r="B47" s="40" t="str">
        <f>C48</f>
        <v/>
      </c>
      <c r="C47" s="41" t="s">
        <v>27</v>
      </c>
      <c r="D47" s="47">
        <f>Cad!E12</f>
        <v>0</v>
      </c>
      <c r="E47" s="69" t="s">
        <v>33</v>
      </c>
      <c r="F47" s="70" t="s">
        <v>34</v>
      </c>
      <c r="G47" s="70" t="s">
        <v>35</v>
      </c>
      <c r="H47" s="70" t="s">
        <v>36</v>
      </c>
      <c r="I47" s="70" t="s">
        <v>37</v>
      </c>
      <c r="J47" s="70" t="s">
        <v>38</v>
      </c>
      <c r="K47" s="70" t="s">
        <v>39</v>
      </c>
      <c r="L47" s="70" t="s">
        <v>40</v>
      </c>
      <c r="M47" s="70" t="s">
        <v>41</v>
      </c>
      <c r="N47" s="70" t="s">
        <v>42</v>
      </c>
      <c r="O47" s="70" t="s">
        <v>43</v>
      </c>
      <c r="P47" s="70" t="s">
        <v>44</v>
      </c>
      <c r="Q47" s="75" t="s">
        <v>45</v>
      </c>
    </row>
    <row r="48" spans="2:17" ht="30" customHeight="1" thickTop="1" thickBot="1">
      <c r="B48" s="40" t="str">
        <f>C48</f>
        <v/>
      </c>
      <c r="C48" s="139" t="str">
        <f>IF(Cad!D12="","",Cad!C12&amp;" : "&amp;Cad!D12)</f>
        <v/>
      </c>
      <c r="D48" s="48" t="s">
        <v>50</v>
      </c>
      <c r="E48" s="65">
        <f>Metas!D12</f>
        <v>0</v>
      </c>
      <c r="F48" s="55">
        <f>Metas!E12</f>
        <v>0</v>
      </c>
      <c r="G48" s="55">
        <f>Metas!F12</f>
        <v>0</v>
      </c>
      <c r="H48" s="55">
        <f>Metas!G12</f>
        <v>0</v>
      </c>
      <c r="I48" s="55">
        <f>Metas!H12</f>
        <v>0</v>
      </c>
      <c r="J48" s="55">
        <f>Metas!I12</f>
        <v>0</v>
      </c>
      <c r="K48" s="55">
        <f>Metas!J12</f>
        <v>0</v>
      </c>
      <c r="L48" s="55">
        <f>Metas!K12</f>
        <v>0</v>
      </c>
      <c r="M48" s="55">
        <f>Metas!L12</f>
        <v>0</v>
      </c>
      <c r="N48" s="55">
        <f>Metas!M12</f>
        <v>0</v>
      </c>
      <c r="O48" s="55">
        <f>Metas!N12</f>
        <v>0</v>
      </c>
      <c r="P48" s="55">
        <f>Metas!O12</f>
        <v>0</v>
      </c>
      <c r="Q48" s="71">
        <f>IF($D$47="Porcentagem",AVERAGE(E48:P48),SUM(E48:P48))</f>
        <v>0</v>
      </c>
    </row>
    <row r="49" spans="2:17" ht="30" customHeight="1" thickTop="1" thickBot="1">
      <c r="B49" s="40" t="str">
        <f>C48</f>
        <v/>
      </c>
      <c r="C49" s="139"/>
      <c r="D49" s="48" t="s">
        <v>51</v>
      </c>
      <c r="E49" s="65">
        <f>Atual!D12</f>
        <v>0</v>
      </c>
      <c r="F49" s="55">
        <f>Atual!E12</f>
        <v>0</v>
      </c>
      <c r="G49" s="55">
        <f>Atual!F12</f>
        <v>0</v>
      </c>
      <c r="H49" s="55">
        <f>Atual!G12</f>
        <v>0</v>
      </c>
      <c r="I49" s="55">
        <f>Atual!H12</f>
        <v>0</v>
      </c>
      <c r="J49" s="55">
        <f>Atual!I12</f>
        <v>0</v>
      </c>
      <c r="K49" s="55">
        <f>Atual!J12</f>
        <v>0</v>
      </c>
      <c r="L49" s="55">
        <f>Atual!K12</f>
        <v>0</v>
      </c>
      <c r="M49" s="55">
        <f>Atual!L12</f>
        <v>0</v>
      </c>
      <c r="N49" s="55">
        <f>Atual!M12</f>
        <v>0</v>
      </c>
      <c r="O49" s="55">
        <f>Atual!N12</f>
        <v>0</v>
      </c>
      <c r="P49" s="55">
        <f>Atual!O12</f>
        <v>0</v>
      </c>
      <c r="Q49" s="71">
        <f>IF($D$47="Porcentagem",AVERAGE(E49:P49),SUM(E49:P49))</f>
        <v>0</v>
      </c>
    </row>
    <row r="50" spans="2:17" ht="30" customHeight="1" thickTop="1" thickBot="1">
      <c r="B50" s="40" t="str">
        <f>C48</f>
        <v/>
      </c>
      <c r="C50" s="139"/>
      <c r="D50" s="48" t="s">
        <v>52</v>
      </c>
      <c r="E50" s="66" t="e">
        <f>E49/E48</f>
        <v>#DIV/0!</v>
      </c>
      <c r="F50" s="67" t="e">
        <f t="shared" ref="F50:P50" si="13">F49/F48</f>
        <v>#DIV/0!</v>
      </c>
      <c r="G50" s="67" t="e">
        <f t="shared" si="13"/>
        <v>#DIV/0!</v>
      </c>
      <c r="H50" s="67" t="e">
        <f t="shared" si="13"/>
        <v>#DIV/0!</v>
      </c>
      <c r="I50" s="67" t="e">
        <f t="shared" si="13"/>
        <v>#DIV/0!</v>
      </c>
      <c r="J50" s="67" t="e">
        <f t="shared" si="13"/>
        <v>#DIV/0!</v>
      </c>
      <c r="K50" s="67" t="e">
        <f t="shared" si="13"/>
        <v>#DIV/0!</v>
      </c>
      <c r="L50" s="67" t="e">
        <f t="shared" si="13"/>
        <v>#DIV/0!</v>
      </c>
      <c r="M50" s="67" t="e">
        <f t="shared" si="13"/>
        <v>#DIV/0!</v>
      </c>
      <c r="N50" s="67" t="e">
        <f t="shared" si="13"/>
        <v>#DIV/0!</v>
      </c>
      <c r="O50" s="67" t="e">
        <f t="shared" si="13"/>
        <v>#DIV/0!</v>
      </c>
      <c r="P50" s="67" t="e">
        <f t="shared" si="13"/>
        <v>#DIV/0!</v>
      </c>
      <c r="Q50" s="72" t="e">
        <f>AVERAGE(E50:P50)</f>
        <v>#DIV/0!</v>
      </c>
    </row>
    <row r="51" spans="2:17" ht="30" customHeight="1" thickTop="1" thickBot="1">
      <c r="B51" s="40" t="str">
        <f>C48</f>
        <v/>
      </c>
      <c r="C51" s="139"/>
      <c r="D51" s="48" t="s">
        <v>53</v>
      </c>
      <c r="E51" s="65">
        <f>Anterior!D12</f>
        <v>0</v>
      </c>
      <c r="F51" s="55">
        <f>Anterior!E12</f>
        <v>0</v>
      </c>
      <c r="G51" s="55">
        <f>Anterior!F12</f>
        <v>0</v>
      </c>
      <c r="H51" s="55">
        <f>Anterior!G12</f>
        <v>0</v>
      </c>
      <c r="I51" s="55">
        <f>Anterior!H12</f>
        <v>0</v>
      </c>
      <c r="J51" s="55">
        <f>Anterior!I12</f>
        <v>0</v>
      </c>
      <c r="K51" s="55">
        <f>Anterior!J12</f>
        <v>0</v>
      </c>
      <c r="L51" s="55">
        <f>Anterior!K12</f>
        <v>0</v>
      </c>
      <c r="M51" s="55">
        <f>Anterior!L12</f>
        <v>0</v>
      </c>
      <c r="N51" s="55">
        <f>Anterior!M12</f>
        <v>0</v>
      </c>
      <c r="O51" s="55">
        <f>Anterior!N12</f>
        <v>0</v>
      </c>
      <c r="P51" s="55">
        <f>Anterior!O12</f>
        <v>0</v>
      </c>
      <c r="Q51" s="71">
        <f>IF($D$47="Porcentagem",AVERAGE(E51:P51),SUM(E51:P51))</f>
        <v>0</v>
      </c>
    </row>
    <row r="52" spans="2:17" ht="30" customHeight="1" thickTop="1" thickBot="1">
      <c r="B52" s="40" t="str">
        <f>C48</f>
        <v/>
      </c>
      <c r="C52" s="139"/>
      <c r="D52" s="48" t="s">
        <v>54</v>
      </c>
      <c r="E52" s="66" t="e">
        <f>E51/E49</f>
        <v>#DIV/0!</v>
      </c>
      <c r="F52" s="67" t="e">
        <f t="shared" ref="F52:P52" si="14">F51/F49</f>
        <v>#DIV/0!</v>
      </c>
      <c r="G52" s="67" t="e">
        <f t="shared" si="14"/>
        <v>#DIV/0!</v>
      </c>
      <c r="H52" s="67" t="e">
        <f t="shared" si="14"/>
        <v>#DIV/0!</v>
      </c>
      <c r="I52" s="67" t="e">
        <f t="shared" si="14"/>
        <v>#DIV/0!</v>
      </c>
      <c r="J52" s="67" t="e">
        <f t="shared" si="14"/>
        <v>#DIV/0!</v>
      </c>
      <c r="K52" s="67" t="e">
        <f t="shared" si="14"/>
        <v>#DIV/0!</v>
      </c>
      <c r="L52" s="67" t="e">
        <f t="shared" si="14"/>
        <v>#DIV/0!</v>
      </c>
      <c r="M52" s="67" t="e">
        <f t="shared" si="14"/>
        <v>#DIV/0!</v>
      </c>
      <c r="N52" s="67" t="e">
        <f t="shared" si="14"/>
        <v>#DIV/0!</v>
      </c>
      <c r="O52" s="67" t="e">
        <f t="shared" si="14"/>
        <v>#DIV/0!</v>
      </c>
      <c r="P52" s="67" t="e">
        <f t="shared" si="14"/>
        <v>#DIV/0!</v>
      </c>
      <c r="Q52" s="72" t="e">
        <f>AVERAGE(E52:P52)</f>
        <v>#DIV/0!</v>
      </c>
    </row>
    <row r="53" spans="2:17" ht="7.5" customHeight="1" thickTop="1" thickBot="1"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</row>
    <row r="54" spans="2:17" ht="30" customHeight="1" thickTop="1" thickBot="1">
      <c r="B54" s="40" t="str">
        <f>C55</f>
        <v/>
      </c>
      <c r="C54" s="41" t="s">
        <v>27</v>
      </c>
      <c r="D54" s="47">
        <f>Cad!E13</f>
        <v>0</v>
      </c>
      <c r="E54" s="69" t="s">
        <v>33</v>
      </c>
      <c r="F54" s="70" t="s">
        <v>34</v>
      </c>
      <c r="G54" s="70" t="s">
        <v>35</v>
      </c>
      <c r="H54" s="70" t="s">
        <v>36</v>
      </c>
      <c r="I54" s="70" t="s">
        <v>37</v>
      </c>
      <c r="J54" s="70" t="s">
        <v>38</v>
      </c>
      <c r="K54" s="70" t="s">
        <v>39</v>
      </c>
      <c r="L54" s="70" t="s">
        <v>40</v>
      </c>
      <c r="M54" s="70" t="s">
        <v>41</v>
      </c>
      <c r="N54" s="70" t="s">
        <v>42</v>
      </c>
      <c r="O54" s="70" t="s">
        <v>43</v>
      </c>
      <c r="P54" s="70" t="s">
        <v>44</v>
      </c>
      <c r="Q54" s="75" t="s">
        <v>45</v>
      </c>
    </row>
    <row r="55" spans="2:17" ht="30" customHeight="1" thickTop="1" thickBot="1">
      <c r="B55" s="40" t="str">
        <f>C55</f>
        <v/>
      </c>
      <c r="C55" s="136" t="str">
        <f>IF(Cad!D13="","",Cad!C13&amp;" : "&amp;Cad!D13)</f>
        <v/>
      </c>
      <c r="D55" s="48" t="s">
        <v>50</v>
      </c>
      <c r="E55" s="65">
        <f>Metas!D13</f>
        <v>0</v>
      </c>
      <c r="F55" s="55">
        <f>Metas!E13</f>
        <v>0</v>
      </c>
      <c r="G55" s="55">
        <f>Metas!F13</f>
        <v>0</v>
      </c>
      <c r="H55" s="55">
        <f>Metas!G13</f>
        <v>0</v>
      </c>
      <c r="I55" s="55">
        <f>Metas!H13</f>
        <v>0</v>
      </c>
      <c r="J55" s="55">
        <f>Metas!I13</f>
        <v>0</v>
      </c>
      <c r="K55" s="55">
        <f>Metas!J13</f>
        <v>0</v>
      </c>
      <c r="L55" s="55">
        <f>Metas!K13</f>
        <v>0</v>
      </c>
      <c r="M55" s="55">
        <f>Metas!L13</f>
        <v>0</v>
      </c>
      <c r="N55" s="55">
        <f>Metas!M13</f>
        <v>0</v>
      </c>
      <c r="O55" s="55">
        <f>Metas!N13</f>
        <v>0</v>
      </c>
      <c r="P55" s="55">
        <f>Metas!O13</f>
        <v>0</v>
      </c>
      <c r="Q55" s="71">
        <f>IF($D$54="Porcentagem",AVERAGE(E55:P55),SUM(E55:P55))</f>
        <v>0</v>
      </c>
    </row>
    <row r="56" spans="2:17" ht="30" customHeight="1" thickTop="1" thickBot="1">
      <c r="B56" s="40" t="str">
        <f>C55</f>
        <v/>
      </c>
      <c r="C56" s="137"/>
      <c r="D56" s="48" t="s">
        <v>51</v>
      </c>
      <c r="E56" s="65">
        <f>Atual!D13</f>
        <v>0</v>
      </c>
      <c r="F56" s="55">
        <f>Atual!E13</f>
        <v>0</v>
      </c>
      <c r="G56" s="55">
        <f>Atual!F13</f>
        <v>0</v>
      </c>
      <c r="H56" s="55">
        <f>Atual!G13</f>
        <v>0</v>
      </c>
      <c r="I56" s="55">
        <f>Atual!H13</f>
        <v>0</v>
      </c>
      <c r="J56" s="55">
        <f>Atual!I13</f>
        <v>0</v>
      </c>
      <c r="K56" s="55">
        <f>Atual!J13</f>
        <v>0</v>
      </c>
      <c r="L56" s="55">
        <f>Atual!K13</f>
        <v>0</v>
      </c>
      <c r="M56" s="55">
        <f>Atual!L13</f>
        <v>0</v>
      </c>
      <c r="N56" s="55">
        <f>Atual!M13</f>
        <v>0</v>
      </c>
      <c r="O56" s="55">
        <f>Atual!N13</f>
        <v>0</v>
      </c>
      <c r="P56" s="55">
        <f>Atual!O13</f>
        <v>0</v>
      </c>
      <c r="Q56" s="71">
        <f>IF($D$54="Porcentagem",AVERAGE(E56:P56),SUM(E56:P56))</f>
        <v>0</v>
      </c>
    </row>
    <row r="57" spans="2:17" ht="30" customHeight="1" thickTop="1" thickBot="1">
      <c r="B57" s="40" t="str">
        <f>C55</f>
        <v/>
      </c>
      <c r="C57" s="137"/>
      <c r="D57" s="48" t="s">
        <v>52</v>
      </c>
      <c r="E57" s="66" t="e">
        <f>E56/E55</f>
        <v>#DIV/0!</v>
      </c>
      <c r="F57" s="67" t="e">
        <f t="shared" ref="F57:P57" si="15">F56/F55</f>
        <v>#DIV/0!</v>
      </c>
      <c r="G57" s="67" t="e">
        <f t="shared" si="15"/>
        <v>#DIV/0!</v>
      </c>
      <c r="H57" s="67" t="e">
        <f t="shared" si="15"/>
        <v>#DIV/0!</v>
      </c>
      <c r="I57" s="67" t="e">
        <f t="shared" si="15"/>
        <v>#DIV/0!</v>
      </c>
      <c r="J57" s="67" t="e">
        <f t="shared" si="15"/>
        <v>#DIV/0!</v>
      </c>
      <c r="K57" s="67" t="e">
        <f t="shared" si="15"/>
        <v>#DIV/0!</v>
      </c>
      <c r="L57" s="67" t="e">
        <f t="shared" si="15"/>
        <v>#DIV/0!</v>
      </c>
      <c r="M57" s="67" t="e">
        <f t="shared" si="15"/>
        <v>#DIV/0!</v>
      </c>
      <c r="N57" s="67" t="e">
        <f t="shared" si="15"/>
        <v>#DIV/0!</v>
      </c>
      <c r="O57" s="67" t="e">
        <f t="shared" si="15"/>
        <v>#DIV/0!</v>
      </c>
      <c r="P57" s="67" t="e">
        <f t="shared" si="15"/>
        <v>#DIV/0!</v>
      </c>
      <c r="Q57" s="72" t="e">
        <f>AVERAGE(E57:P57)</f>
        <v>#DIV/0!</v>
      </c>
    </row>
    <row r="58" spans="2:17" ht="30" customHeight="1" thickTop="1" thickBot="1">
      <c r="B58" s="40" t="str">
        <f>C55</f>
        <v/>
      </c>
      <c r="C58" s="137"/>
      <c r="D58" s="48" t="s">
        <v>53</v>
      </c>
      <c r="E58" s="65">
        <f>Anterior!D13</f>
        <v>0</v>
      </c>
      <c r="F58" s="55">
        <f>Anterior!E13</f>
        <v>0</v>
      </c>
      <c r="G58" s="55">
        <f>Anterior!F13</f>
        <v>0</v>
      </c>
      <c r="H58" s="55">
        <f>Anterior!G13</f>
        <v>0</v>
      </c>
      <c r="I58" s="55">
        <f>Anterior!H13</f>
        <v>0</v>
      </c>
      <c r="J58" s="55">
        <f>Anterior!I13</f>
        <v>0</v>
      </c>
      <c r="K58" s="55">
        <f>Anterior!J13</f>
        <v>0</v>
      </c>
      <c r="L58" s="55">
        <f>Anterior!K13</f>
        <v>0</v>
      </c>
      <c r="M58" s="55">
        <f>Anterior!L13</f>
        <v>0</v>
      </c>
      <c r="N58" s="55">
        <f>Anterior!M13</f>
        <v>0</v>
      </c>
      <c r="O58" s="55">
        <f>Anterior!N13</f>
        <v>0</v>
      </c>
      <c r="P58" s="55">
        <f>Anterior!O13</f>
        <v>0</v>
      </c>
      <c r="Q58" s="71">
        <f>IF($D$54="Porcentagem",AVERAGE(E58:P58),SUM(E58:P58))</f>
        <v>0</v>
      </c>
    </row>
    <row r="59" spans="2:17" ht="30" customHeight="1" thickTop="1" thickBot="1">
      <c r="B59" s="40" t="str">
        <f>C55</f>
        <v/>
      </c>
      <c r="C59" s="138"/>
      <c r="D59" s="48" t="s">
        <v>54</v>
      </c>
      <c r="E59" s="66" t="e">
        <f>E58/E56</f>
        <v>#DIV/0!</v>
      </c>
      <c r="F59" s="67" t="e">
        <f t="shared" ref="F59:P59" si="16">F58/F56</f>
        <v>#DIV/0!</v>
      </c>
      <c r="G59" s="67" t="e">
        <f t="shared" si="16"/>
        <v>#DIV/0!</v>
      </c>
      <c r="H59" s="67" t="e">
        <f t="shared" si="16"/>
        <v>#DIV/0!</v>
      </c>
      <c r="I59" s="67" t="e">
        <f t="shared" si="16"/>
        <v>#DIV/0!</v>
      </c>
      <c r="J59" s="67" t="e">
        <f t="shared" si="16"/>
        <v>#DIV/0!</v>
      </c>
      <c r="K59" s="67" t="e">
        <f t="shared" si="16"/>
        <v>#DIV/0!</v>
      </c>
      <c r="L59" s="67" t="e">
        <f t="shared" si="16"/>
        <v>#DIV/0!</v>
      </c>
      <c r="M59" s="67" t="e">
        <f t="shared" si="16"/>
        <v>#DIV/0!</v>
      </c>
      <c r="N59" s="67" t="e">
        <f t="shared" si="16"/>
        <v>#DIV/0!</v>
      </c>
      <c r="O59" s="67" t="e">
        <f t="shared" si="16"/>
        <v>#DIV/0!</v>
      </c>
      <c r="P59" s="67" t="e">
        <f t="shared" si="16"/>
        <v>#DIV/0!</v>
      </c>
      <c r="Q59" s="72" t="e">
        <f>AVERAGE(E59:P59)</f>
        <v>#DIV/0!</v>
      </c>
    </row>
    <row r="60" spans="2:17" ht="7.5" customHeight="1" thickTop="1" thickBot="1"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2:17" ht="30" customHeight="1" thickTop="1" thickBot="1">
      <c r="B61" s="40" t="str">
        <f>C62</f>
        <v/>
      </c>
      <c r="C61" s="41" t="s">
        <v>27</v>
      </c>
      <c r="D61" s="47">
        <f>Cad!E14</f>
        <v>0</v>
      </c>
      <c r="E61" s="69" t="s">
        <v>33</v>
      </c>
      <c r="F61" s="70" t="s">
        <v>34</v>
      </c>
      <c r="G61" s="70" t="s">
        <v>35</v>
      </c>
      <c r="H61" s="70" t="s">
        <v>36</v>
      </c>
      <c r="I61" s="70" t="s">
        <v>37</v>
      </c>
      <c r="J61" s="70" t="s">
        <v>38</v>
      </c>
      <c r="K61" s="70" t="s">
        <v>39</v>
      </c>
      <c r="L61" s="70" t="s">
        <v>40</v>
      </c>
      <c r="M61" s="70" t="s">
        <v>41</v>
      </c>
      <c r="N61" s="70" t="s">
        <v>42</v>
      </c>
      <c r="O61" s="70" t="s">
        <v>43</v>
      </c>
      <c r="P61" s="70" t="s">
        <v>44</v>
      </c>
      <c r="Q61" s="75" t="s">
        <v>45</v>
      </c>
    </row>
    <row r="62" spans="2:17" ht="30" customHeight="1" thickTop="1" thickBot="1">
      <c r="B62" s="40" t="str">
        <f>C62</f>
        <v/>
      </c>
      <c r="C62" s="136" t="str">
        <f>IF(Cad!D14="","",Cad!C14&amp;" : "&amp;Cad!D14)</f>
        <v/>
      </c>
      <c r="D62" s="48" t="s">
        <v>50</v>
      </c>
      <c r="E62" s="65">
        <f>Metas!D14</f>
        <v>0</v>
      </c>
      <c r="F62" s="55">
        <f>Metas!E14</f>
        <v>0</v>
      </c>
      <c r="G62" s="55">
        <f>Metas!F14</f>
        <v>0</v>
      </c>
      <c r="H62" s="55">
        <f>Metas!G14</f>
        <v>0</v>
      </c>
      <c r="I62" s="55">
        <f>Metas!H14</f>
        <v>0</v>
      </c>
      <c r="J62" s="55">
        <f>Metas!I14</f>
        <v>0</v>
      </c>
      <c r="K62" s="55">
        <f>Metas!J14</f>
        <v>0</v>
      </c>
      <c r="L62" s="55">
        <f>Metas!K14</f>
        <v>0</v>
      </c>
      <c r="M62" s="55">
        <f>Metas!L14</f>
        <v>0</v>
      </c>
      <c r="N62" s="55">
        <f>Metas!M14</f>
        <v>0</v>
      </c>
      <c r="O62" s="55">
        <f>Metas!N14</f>
        <v>0</v>
      </c>
      <c r="P62" s="55">
        <f>Metas!O14</f>
        <v>0</v>
      </c>
      <c r="Q62" s="71">
        <f>IF($D$61="Porcentagem",AVERAGE(E62:P62),SUM(E62:P62))</f>
        <v>0</v>
      </c>
    </row>
    <row r="63" spans="2:17" ht="30" customHeight="1" thickTop="1" thickBot="1">
      <c r="B63" s="40" t="str">
        <f>C62</f>
        <v/>
      </c>
      <c r="C63" s="137"/>
      <c r="D63" s="48" t="s">
        <v>51</v>
      </c>
      <c r="E63" s="65">
        <f>Atual!D14</f>
        <v>0</v>
      </c>
      <c r="F63" s="55">
        <f>Atual!E14</f>
        <v>0</v>
      </c>
      <c r="G63" s="55">
        <f>Atual!F14</f>
        <v>0</v>
      </c>
      <c r="H63" s="55">
        <f>Atual!G14</f>
        <v>0</v>
      </c>
      <c r="I63" s="55">
        <f>Atual!H14</f>
        <v>0</v>
      </c>
      <c r="J63" s="55">
        <f>Atual!I14</f>
        <v>0</v>
      </c>
      <c r="K63" s="55">
        <f>Atual!J14</f>
        <v>0</v>
      </c>
      <c r="L63" s="55">
        <f>Atual!K14</f>
        <v>0</v>
      </c>
      <c r="M63" s="55">
        <f>Atual!L14</f>
        <v>0</v>
      </c>
      <c r="N63" s="55">
        <f>Atual!M14</f>
        <v>0</v>
      </c>
      <c r="O63" s="55">
        <f>Atual!N14</f>
        <v>0</v>
      </c>
      <c r="P63" s="55">
        <f>Atual!O14</f>
        <v>0</v>
      </c>
      <c r="Q63" s="71">
        <f>IF($D$61="Porcentagem",AVERAGE(E63:P63),SUM(E63:P63))</f>
        <v>0</v>
      </c>
    </row>
    <row r="64" spans="2:17" ht="30" customHeight="1" thickTop="1" thickBot="1">
      <c r="B64" s="40" t="str">
        <f>C62</f>
        <v/>
      </c>
      <c r="C64" s="137"/>
      <c r="D64" s="48" t="s">
        <v>52</v>
      </c>
      <c r="E64" s="66" t="e">
        <f>E63/E62</f>
        <v>#DIV/0!</v>
      </c>
      <c r="F64" s="67" t="e">
        <f t="shared" ref="F64:P64" si="17">F63/F62</f>
        <v>#DIV/0!</v>
      </c>
      <c r="G64" s="67" t="e">
        <f t="shared" si="17"/>
        <v>#DIV/0!</v>
      </c>
      <c r="H64" s="67" t="e">
        <f t="shared" si="17"/>
        <v>#DIV/0!</v>
      </c>
      <c r="I64" s="67" t="e">
        <f t="shared" si="17"/>
        <v>#DIV/0!</v>
      </c>
      <c r="J64" s="67" t="e">
        <f t="shared" si="17"/>
        <v>#DIV/0!</v>
      </c>
      <c r="K64" s="67" t="e">
        <f t="shared" si="17"/>
        <v>#DIV/0!</v>
      </c>
      <c r="L64" s="67" t="e">
        <f t="shared" si="17"/>
        <v>#DIV/0!</v>
      </c>
      <c r="M64" s="67" t="e">
        <f t="shared" si="17"/>
        <v>#DIV/0!</v>
      </c>
      <c r="N64" s="67" t="e">
        <f t="shared" si="17"/>
        <v>#DIV/0!</v>
      </c>
      <c r="O64" s="67" t="e">
        <f t="shared" si="17"/>
        <v>#DIV/0!</v>
      </c>
      <c r="P64" s="67" t="e">
        <f t="shared" si="17"/>
        <v>#DIV/0!</v>
      </c>
      <c r="Q64" s="72" t="e">
        <f>AVERAGE(E64:P64)</f>
        <v>#DIV/0!</v>
      </c>
    </row>
    <row r="65" spans="2:17" ht="30" customHeight="1" thickTop="1" thickBot="1">
      <c r="B65" s="40" t="str">
        <f>C62</f>
        <v/>
      </c>
      <c r="C65" s="137"/>
      <c r="D65" s="48" t="s">
        <v>53</v>
      </c>
      <c r="E65" s="65">
        <f>Anterior!D14</f>
        <v>0</v>
      </c>
      <c r="F65" s="55">
        <f>Anterior!E14</f>
        <v>0</v>
      </c>
      <c r="G65" s="55">
        <f>Anterior!F14</f>
        <v>0</v>
      </c>
      <c r="H65" s="55">
        <f>Anterior!G14</f>
        <v>0</v>
      </c>
      <c r="I65" s="55">
        <f>Anterior!H14</f>
        <v>0</v>
      </c>
      <c r="J65" s="55">
        <f>Anterior!I14</f>
        <v>0</v>
      </c>
      <c r="K65" s="55">
        <f>Anterior!J14</f>
        <v>0</v>
      </c>
      <c r="L65" s="55">
        <f>Anterior!K14</f>
        <v>0</v>
      </c>
      <c r="M65" s="55">
        <f>Anterior!L14</f>
        <v>0</v>
      </c>
      <c r="N65" s="55">
        <f>Anterior!M14</f>
        <v>0</v>
      </c>
      <c r="O65" s="55">
        <f>Anterior!N14</f>
        <v>0</v>
      </c>
      <c r="P65" s="55">
        <f>Anterior!O14</f>
        <v>0</v>
      </c>
      <c r="Q65" s="71">
        <f>IF($D$61="Porcentagem",AVERAGE(E65:P65),SUM(E65:P65))</f>
        <v>0</v>
      </c>
    </row>
    <row r="66" spans="2:17" ht="30" customHeight="1" thickTop="1" thickBot="1">
      <c r="B66" s="40" t="str">
        <f>C62</f>
        <v/>
      </c>
      <c r="C66" s="138"/>
      <c r="D66" s="48" t="s">
        <v>54</v>
      </c>
      <c r="E66" s="66" t="e">
        <f>E65/E63</f>
        <v>#DIV/0!</v>
      </c>
      <c r="F66" s="67" t="e">
        <f t="shared" ref="F66:P66" si="18">F65/F63</f>
        <v>#DIV/0!</v>
      </c>
      <c r="G66" s="67" t="e">
        <f t="shared" si="18"/>
        <v>#DIV/0!</v>
      </c>
      <c r="H66" s="67" t="e">
        <f t="shared" si="18"/>
        <v>#DIV/0!</v>
      </c>
      <c r="I66" s="67" t="e">
        <f t="shared" si="18"/>
        <v>#DIV/0!</v>
      </c>
      <c r="J66" s="67" t="e">
        <f t="shared" si="18"/>
        <v>#DIV/0!</v>
      </c>
      <c r="K66" s="67" t="e">
        <f t="shared" si="18"/>
        <v>#DIV/0!</v>
      </c>
      <c r="L66" s="67" t="e">
        <f t="shared" si="18"/>
        <v>#DIV/0!</v>
      </c>
      <c r="M66" s="67" t="e">
        <f t="shared" si="18"/>
        <v>#DIV/0!</v>
      </c>
      <c r="N66" s="67" t="e">
        <f t="shared" si="18"/>
        <v>#DIV/0!</v>
      </c>
      <c r="O66" s="67" t="e">
        <f t="shared" si="18"/>
        <v>#DIV/0!</v>
      </c>
      <c r="P66" s="67" t="e">
        <f t="shared" si="18"/>
        <v>#DIV/0!</v>
      </c>
      <c r="Q66" s="72" t="e">
        <f>AVERAGE(E66:P66)</f>
        <v>#DIV/0!</v>
      </c>
    </row>
    <row r="67" spans="2:17" ht="7.5" customHeight="1" thickTop="1" thickBot="1"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</row>
    <row r="68" spans="2:17" ht="30" customHeight="1" thickTop="1" thickBot="1">
      <c r="B68" s="40" t="str">
        <f>C69</f>
        <v/>
      </c>
      <c r="C68" s="41" t="s">
        <v>27</v>
      </c>
      <c r="D68" s="47">
        <f>Cad!E15</f>
        <v>0</v>
      </c>
      <c r="E68" s="69" t="s">
        <v>33</v>
      </c>
      <c r="F68" s="70" t="s">
        <v>34</v>
      </c>
      <c r="G68" s="70" t="s">
        <v>35</v>
      </c>
      <c r="H68" s="70" t="s">
        <v>36</v>
      </c>
      <c r="I68" s="70" t="s">
        <v>37</v>
      </c>
      <c r="J68" s="70" t="s">
        <v>38</v>
      </c>
      <c r="K68" s="70" t="s">
        <v>39</v>
      </c>
      <c r="L68" s="70" t="s">
        <v>40</v>
      </c>
      <c r="M68" s="70" t="s">
        <v>41</v>
      </c>
      <c r="N68" s="70" t="s">
        <v>42</v>
      </c>
      <c r="O68" s="70" t="s">
        <v>43</v>
      </c>
      <c r="P68" s="70" t="s">
        <v>44</v>
      </c>
      <c r="Q68" s="75" t="s">
        <v>45</v>
      </c>
    </row>
    <row r="69" spans="2:17" ht="30" customHeight="1" thickTop="1" thickBot="1">
      <c r="B69" s="40" t="str">
        <f>C69</f>
        <v/>
      </c>
      <c r="C69" s="139" t="str">
        <f>IF(Cad!D15="","",Cad!C15&amp;" : "&amp;Cad!D15)</f>
        <v/>
      </c>
      <c r="D69" s="48" t="s">
        <v>50</v>
      </c>
      <c r="E69" s="65">
        <f>Metas!D15</f>
        <v>0</v>
      </c>
      <c r="F69" s="55">
        <f>Metas!E15</f>
        <v>0</v>
      </c>
      <c r="G69" s="55">
        <f>Metas!F15</f>
        <v>0</v>
      </c>
      <c r="H69" s="55">
        <f>Metas!G15</f>
        <v>0</v>
      </c>
      <c r="I69" s="55">
        <f>Metas!H15</f>
        <v>0</v>
      </c>
      <c r="J69" s="55">
        <f>Metas!I15</f>
        <v>0</v>
      </c>
      <c r="K69" s="55">
        <f>Metas!J15</f>
        <v>0</v>
      </c>
      <c r="L69" s="55">
        <f>Metas!K15</f>
        <v>0</v>
      </c>
      <c r="M69" s="55">
        <f>Metas!L15</f>
        <v>0</v>
      </c>
      <c r="N69" s="55">
        <f>Metas!M15</f>
        <v>0</v>
      </c>
      <c r="O69" s="55">
        <f>Metas!N15</f>
        <v>0</v>
      </c>
      <c r="P69" s="55">
        <f>Metas!O15</f>
        <v>0</v>
      </c>
      <c r="Q69" s="71">
        <f>IF($D$68="Porcentagem",AVERAGE(E69:P69),SUM(E69:P69))</f>
        <v>0</v>
      </c>
    </row>
    <row r="70" spans="2:17" ht="30" customHeight="1" thickTop="1" thickBot="1">
      <c r="B70" s="40" t="str">
        <f>C69</f>
        <v/>
      </c>
      <c r="C70" s="139"/>
      <c r="D70" s="48" t="s">
        <v>51</v>
      </c>
      <c r="E70" s="65">
        <f>Atual!D15</f>
        <v>0</v>
      </c>
      <c r="F70" s="55">
        <f>Atual!E15</f>
        <v>0</v>
      </c>
      <c r="G70" s="55">
        <f>Atual!F15</f>
        <v>0</v>
      </c>
      <c r="H70" s="55">
        <f>Atual!G15</f>
        <v>0</v>
      </c>
      <c r="I70" s="55">
        <f>Atual!H15</f>
        <v>0</v>
      </c>
      <c r="J70" s="55">
        <f>Atual!I15</f>
        <v>0</v>
      </c>
      <c r="K70" s="55">
        <f>Atual!J15</f>
        <v>0</v>
      </c>
      <c r="L70" s="55">
        <f>Atual!K15</f>
        <v>0</v>
      </c>
      <c r="M70" s="55">
        <f>Atual!L15</f>
        <v>0</v>
      </c>
      <c r="N70" s="55">
        <f>Atual!M15</f>
        <v>0</v>
      </c>
      <c r="O70" s="55">
        <f>Atual!N15</f>
        <v>0</v>
      </c>
      <c r="P70" s="55">
        <f>Atual!O15</f>
        <v>0</v>
      </c>
      <c r="Q70" s="71">
        <f>IF($D$68="Porcentagem",AVERAGE(E70:P70),SUM(E70:P70))</f>
        <v>0</v>
      </c>
    </row>
    <row r="71" spans="2:17" ht="30" customHeight="1" thickTop="1" thickBot="1">
      <c r="B71" s="40" t="str">
        <f>C69</f>
        <v/>
      </c>
      <c r="C71" s="139"/>
      <c r="D71" s="48" t="s">
        <v>52</v>
      </c>
      <c r="E71" s="66" t="e">
        <f>E70/E69</f>
        <v>#DIV/0!</v>
      </c>
      <c r="F71" s="67" t="e">
        <f t="shared" ref="F71:P71" si="19">F70/F69</f>
        <v>#DIV/0!</v>
      </c>
      <c r="G71" s="67" t="e">
        <f t="shared" si="19"/>
        <v>#DIV/0!</v>
      </c>
      <c r="H71" s="67" t="e">
        <f t="shared" si="19"/>
        <v>#DIV/0!</v>
      </c>
      <c r="I71" s="67" t="e">
        <f t="shared" si="19"/>
        <v>#DIV/0!</v>
      </c>
      <c r="J71" s="67" t="e">
        <f t="shared" si="19"/>
        <v>#DIV/0!</v>
      </c>
      <c r="K71" s="67" t="e">
        <f t="shared" si="19"/>
        <v>#DIV/0!</v>
      </c>
      <c r="L71" s="67" t="e">
        <f t="shared" si="19"/>
        <v>#DIV/0!</v>
      </c>
      <c r="M71" s="67" t="e">
        <f t="shared" si="19"/>
        <v>#DIV/0!</v>
      </c>
      <c r="N71" s="67" t="e">
        <f t="shared" si="19"/>
        <v>#DIV/0!</v>
      </c>
      <c r="O71" s="67" t="e">
        <f t="shared" si="19"/>
        <v>#DIV/0!</v>
      </c>
      <c r="P71" s="67" t="e">
        <f t="shared" si="19"/>
        <v>#DIV/0!</v>
      </c>
      <c r="Q71" s="72" t="e">
        <f>AVERAGE(E71:P71)</f>
        <v>#DIV/0!</v>
      </c>
    </row>
    <row r="72" spans="2:17" ht="30" customHeight="1" thickTop="1" thickBot="1">
      <c r="B72" s="40" t="str">
        <f>C69</f>
        <v/>
      </c>
      <c r="C72" s="139"/>
      <c r="D72" s="48" t="s">
        <v>53</v>
      </c>
      <c r="E72" s="65">
        <f>Anterior!D15</f>
        <v>0</v>
      </c>
      <c r="F72" s="55">
        <f>Anterior!E15</f>
        <v>0</v>
      </c>
      <c r="G72" s="55">
        <f>Anterior!F15</f>
        <v>0</v>
      </c>
      <c r="H72" s="55">
        <f>Anterior!G15</f>
        <v>0</v>
      </c>
      <c r="I72" s="55">
        <f>Anterior!H15</f>
        <v>0</v>
      </c>
      <c r="J72" s="55">
        <f>Anterior!I15</f>
        <v>0</v>
      </c>
      <c r="K72" s="55">
        <f>Anterior!J15</f>
        <v>0</v>
      </c>
      <c r="L72" s="55">
        <f>Anterior!K15</f>
        <v>0</v>
      </c>
      <c r="M72" s="55">
        <f>Anterior!L15</f>
        <v>0</v>
      </c>
      <c r="N72" s="55">
        <f>Anterior!M15</f>
        <v>0</v>
      </c>
      <c r="O72" s="55">
        <f>Anterior!N15</f>
        <v>0</v>
      </c>
      <c r="P72" s="55">
        <f>Anterior!O15</f>
        <v>0</v>
      </c>
      <c r="Q72" s="71">
        <f>IF($D$68="Porcentagem",AVERAGE(E72:P72),SUM(E72:P72))</f>
        <v>0</v>
      </c>
    </row>
    <row r="73" spans="2:17" ht="30" customHeight="1" thickTop="1" thickBot="1">
      <c r="B73" s="40" t="str">
        <f>C69</f>
        <v/>
      </c>
      <c r="C73" s="139"/>
      <c r="D73" s="48" t="s">
        <v>54</v>
      </c>
      <c r="E73" s="66" t="e">
        <f>E72/E70</f>
        <v>#DIV/0!</v>
      </c>
      <c r="F73" s="67" t="e">
        <f t="shared" ref="F73:P73" si="20">F72/F70</f>
        <v>#DIV/0!</v>
      </c>
      <c r="G73" s="67" t="e">
        <f t="shared" si="20"/>
        <v>#DIV/0!</v>
      </c>
      <c r="H73" s="67" t="e">
        <f t="shared" si="20"/>
        <v>#DIV/0!</v>
      </c>
      <c r="I73" s="67" t="e">
        <f t="shared" si="20"/>
        <v>#DIV/0!</v>
      </c>
      <c r="J73" s="67" t="e">
        <f t="shared" si="20"/>
        <v>#DIV/0!</v>
      </c>
      <c r="K73" s="67" t="e">
        <f t="shared" si="20"/>
        <v>#DIV/0!</v>
      </c>
      <c r="L73" s="67" t="e">
        <f t="shared" si="20"/>
        <v>#DIV/0!</v>
      </c>
      <c r="M73" s="67" t="e">
        <f t="shared" si="20"/>
        <v>#DIV/0!</v>
      </c>
      <c r="N73" s="67" t="e">
        <f t="shared" si="20"/>
        <v>#DIV/0!</v>
      </c>
      <c r="O73" s="67" t="e">
        <f t="shared" si="20"/>
        <v>#DIV/0!</v>
      </c>
      <c r="P73" s="67" t="e">
        <f t="shared" si="20"/>
        <v>#DIV/0!</v>
      </c>
      <c r="Q73" s="72" t="e">
        <f>AVERAGE(E73:P73)</f>
        <v>#DIV/0!</v>
      </c>
    </row>
    <row r="74" spans="2:17" ht="7.5" customHeight="1" thickTop="1" thickBot="1"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</row>
    <row r="75" spans="2:17" ht="30" customHeight="1" thickTop="1" thickBot="1">
      <c r="B75" s="40" t="str">
        <f>C76</f>
        <v/>
      </c>
      <c r="C75" s="41" t="s">
        <v>27</v>
      </c>
      <c r="D75" s="47">
        <f>Cad!E16</f>
        <v>0</v>
      </c>
      <c r="E75" s="69" t="s">
        <v>33</v>
      </c>
      <c r="F75" s="70" t="s">
        <v>34</v>
      </c>
      <c r="G75" s="70" t="s">
        <v>35</v>
      </c>
      <c r="H75" s="70" t="s">
        <v>36</v>
      </c>
      <c r="I75" s="70" t="s">
        <v>37</v>
      </c>
      <c r="J75" s="70" t="s">
        <v>38</v>
      </c>
      <c r="K75" s="70" t="s">
        <v>39</v>
      </c>
      <c r="L75" s="70" t="s">
        <v>40</v>
      </c>
      <c r="M75" s="70" t="s">
        <v>41</v>
      </c>
      <c r="N75" s="70" t="s">
        <v>42</v>
      </c>
      <c r="O75" s="70" t="s">
        <v>43</v>
      </c>
      <c r="P75" s="70" t="s">
        <v>44</v>
      </c>
      <c r="Q75" s="75" t="s">
        <v>45</v>
      </c>
    </row>
    <row r="76" spans="2:17" ht="30" customHeight="1" thickTop="1" thickBot="1">
      <c r="B76" s="40" t="str">
        <f>C76</f>
        <v/>
      </c>
      <c r="C76" s="136" t="str">
        <f>IF(Cad!D16="","",Cad!C16&amp;" : "&amp;Cad!D16)</f>
        <v/>
      </c>
      <c r="D76" s="48" t="s">
        <v>50</v>
      </c>
      <c r="E76" s="65">
        <f>Metas!D16</f>
        <v>0</v>
      </c>
      <c r="F76" s="55">
        <f>Metas!E16</f>
        <v>0</v>
      </c>
      <c r="G76" s="55">
        <f>Metas!F16</f>
        <v>0</v>
      </c>
      <c r="H76" s="55">
        <f>Metas!G16</f>
        <v>0</v>
      </c>
      <c r="I76" s="55">
        <f>Metas!H16</f>
        <v>0</v>
      </c>
      <c r="J76" s="55">
        <f>Metas!I16</f>
        <v>0</v>
      </c>
      <c r="K76" s="55">
        <f>Metas!J16</f>
        <v>0</v>
      </c>
      <c r="L76" s="55">
        <f>Metas!K16</f>
        <v>0</v>
      </c>
      <c r="M76" s="55">
        <f>Metas!L16</f>
        <v>0</v>
      </c>
      <c r="N76" s="55">
        <f>Metas!M16</f>
        <v>0</v>
      </c>
      <c r="O76" s="55">
        <f>Metas!N16</f>
        <v>0</v>
      </c>
      <c r="P76" s="55">
        <f>Metas!O16</f>
        <v>0</v>
      </c>
      <c r="Q76" s="71">
        <f>IF($D$75="Porcentagem",AVERAGE(E76:P76),SUM(E76:P76))</f>
        <v>0</v>
      </c>
    </row>
    <row r="77" spans="2:17" ht="30" customHeight="1" thickTop="1" thickBot="1">
      <c r="B77" s="40" t="str">
        <f>C76</f>
        <v/>
      </c>
      <c r="C77" s="137"/>
      <c r="D77" s="48" t="s">
        <v>51</v>
      </c>
      <c r="E77" s="65">
        <f>Atual!D16</f>
        <v>0</v>
      </c>
      <c r="F77" s="55">
        <f>Atual!E16</f>
        <v>0</v>
      </c>
      <c r="G77" s="55">
        <f>Atual!F16</f>
        <v>0</v>
      </c>
      <c r="H77" s="55">
        <f>Atual!G16</f>
        <v>0</v>
      </c>
      <c r="I77" s="55">
        <f>Atual!H16</f>
        <v>0</v>
      </c>
      <c r="J77" s="55">
        <f>Atual!I16</f>
        <v>0</v>
      </c>
      <c r="K77" s="55">
        <f>Atual!J16</f>
        <v>0</v>
      </c>
      <c r="L77" s="55">
        <f>Atual!K16</f>
        <v>0</v>
      </c>
      <c r="M77" s="55">
        <f>Atual!L16</f>
        <v>0</v>
      </c>
      <c r="N77" s="55">
        <f>Atual!M16</f>
        <v>0</v>
      </c>
      <c r="O77" s="55">
        <f>Atual!N16</f>
        <v>0</v>
      </c>
      <c r="P77" s="55">
        <f>Atual!O16</f>
        <v>0</v>
      </c>
      <c r="Q77" s="71">
        <f>IF($D$75="Porcentagem",AVERAGE(E77:P77),SUM(E77:P77))</f>
        <v>0</v>
      </c>
    </row>
    <row r="78" spans="2:17" ht="30" customHeight="1" thickTop="1" thickBot="1">
      <c r="B78" s="40" t="str">
        <f>C76</f>
        <v/>
      </c>
      <c r="C78" s="137"/>
      <c r="D78" s="48" t="s">
        <v>52</v>
      </c>
      <c r="E78" s="66" t="e">
        <f>E77/E76</f>
        <v>#DIV/0!</v>
      </c>
      <c r="F78" s="67" t="e">
        <f t="shared" ref="F78:P78" si="21">F77/F76</f>
        <v>#DIV/0!</v>
      </c>
      <c r="G78" s="67" t="e">
        <f t="shared" si="21"/>
        <v>#DIV/0!</v>
      </c>
      <c r="H78" s="67" t="e">
        <f t="shared" si="21"/>
        <v>#DIV/0!</v>
      </c>
      <c r="I78" s="67" t="e">
        <f t="shared" si="21"/>
        <v>#DIV/0!</v>
      </c>
      <c r="J78" s="67" t="e">
        <f t="shared" si="21"/>
        <v>#DIV/0!</v>
      </c>
      <c r="K78" s="67" t="e">
        <f t="shared" si="21"/>
        <v>#DIV/0!</v>
      </c>
      <c r="L78" s="67" t="e">
        <f t="shared" si="21"/>
        <v>#DIV/0!</v>
      </c>
      <c r="M78" s="67" t="e">
        <f t="shared" si="21"/>
        <v>#DIV/0!</v>
      </c>
      <c r="N78" s="67" t="e">
        <f t="shared" si="21"/>
        <v>#DIV/0!</v>
      </c>
      <c r="O78" s="67" t="e">
        <f t="shared" si="21"/>
        <v>#DIV/0!</v>
      </c>
      <c r="P78" s="67" t="e">
        <f t="shared" si="21"/>
        <v>#DIV/0!</v>
      </c>
      <c r="Q78" s="72" t="e">
        <f>AVERAGE(E78:P78)</f>
        <v>#DIV/0!</v>
      </c>
    </row>
    <row r="79" spans="2:17" ht="30" customHeight="1" thickTop="1" thickBot="1">
      <c r="B79" s="40" t="str">
        <f>C76</f>
        <v/>
      </c>
      <c r="C79" s="137"/>
      <c r="D79" s="48" t="s">
        <v>53</v>
      </c>
      <c r="E79" s="65">
        <f>Anterior!D16</f>
        <v>0</v>
      </c>
      <c r="F79" s="55">
        <f>Anterior!E16</f>
        <v>0</v>
      </c>
      <c r="G79" s="55">
        <f>Anterior!F16</f>
        <v>0</v>
      </c>
      <c r="H79" s="55">
        <f>Anterior!G16</f>
        <v>0</v>
      </c>
      <c r="I79" s="55">
        <f>Anterior!H16</f>
        <v>0</v>
      </c>
      <c r="J79" s="55">
        <f>Anterior!I16</f>
        <v>0</v>
      </c>
      <c r="K79" s="55">
        <f>Anterior!J16</f>
        <v>0</v>
      </c>
      <c r="L79" s="55">
        <f>Anterior!K16</f>
        <v>0</v>
      </c>
      <c r="M79" s="55">
        <f>Anterior!L16</f>
        <v>0</v>
      </c>
      <c r="N79" s="55">
        <f>Anterior!M16</f>
        <v>0</v>
      </c>
      <c r="O79" s="55">
        <f>Anterior!N16</f>
        <v>0</v>
      </c>
      <c r="P79" s="55">
        <f>Anterior!O16</f>
        <v>0</v>
      </c>
      <c r="Q79" s="71">
        <f>IF($D$75="Porcentagem",AVERAGE(E79:P79),SUM(E79:P79))</f>
        <v>0</v>
      </c>
    </row>
    <row r="80" spans="2:17" ht="30" customHeight="1" thickTop="1" thickBot="1">
      <c r="B80" s="40" t="str">
        <f>C76</f>
        <v/>
      </c>
      <c r="C80" s="138"/>
      <c r="D80" s="48" t="s">
        <v>54</v>
      </c>
      <c r="E80" s="66" t="e">
        <f>E79/E77</f>
        <v>#DIV/0!</v>
      </c>
      <c r="F80" s="67" t="e">
        <f t="shared" ref="F80:P80" si="22">F79/F77</f>
        <v>#DIV/0!</v>
      </c>
      <c r="G80" s="67" t="e">
        <f t="shared" si="22"/>
        <v>#DIV/0!</v>
      </c>
      <c r="H80" s="67" t="e">
        <f t="shared" si="22"/>
        <v>#DIV/0!</v>
      </c>
      <c r="I80" s="67" t="e">
        <f t="shared" si="22"/>
        <v>#DIV/0!</v>
      </c>
      <c r="J80" s="67" t="e">
        <f t="shared" si="22"/>
        <v>#DIV/0!</v>
      </c>
      <c r="K80" s="67" t="e">
        <f t="shared" si="22"/>
        <v>#DIV/0!</v>
      </c>
      <c r="L80" s="67" t="e">
        <f t="shared" si="22"/>
        <v>#DIV/0!</v>
      </c>
      <c r="M80" s="67" t="e">
        <f t="shared" si="22"/>
        <v>#DIV/0!</v>
      </c>
      <c r="N80" s="67" t="e">
        <f t="shared" si="22"/>
        <v>#DIV/0!</v>
      </c>
      <c r="O80" s="67" t="e">
        <f t="shared" si="22"/>
        <v>#DIV/0!</v>
      </c>
      <c r="P80" s="67" t="e">
        <f t="shared" si="22"/>
        <v>#DIV/0!</v>
      </c>
      <c r="Q80" s="72" t="e">
        <f>AVERAGE(E80:P80)</f>
        <v>#DIV/0!</v>
      </c>
    </row>
    <row r="81" spans="2:17" ht="7.5" customHeight="1" thickTop="1" thickBot="1"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</row>
    <row r="82" spans="2:17" ht="30" customHeight="1" thickTop="1" thickBot="1">
      <c r="B82" s="40" t="str">
        <f>C83</f>
        <v/>
      </c>
      <c r="C82" s="41" t="s">
        <v>27</v>
      </c>
      <c r="D82" s="47">
        <f>Cad!E17</f>
        <v>0</v>
      </c>
      <c r="E82" s="69" t="s">
        <v>33</v>
      </c>
      <c r="F82" s="70" t="s">
        <v>34</v>
      </c>
      <c r="G82" s="70" t="s">
        <v>35</v>
      </c>
      <c r="H82" s="70" t="s">
        <v>36</v>
      </c>
      <c r="I82" s="70" t="s">
        <v>37</v>
      </c>
      <c r="J82" s="70" t="s">
        <v>38</v>
      </c>
      <c r="K82" s="70" t="s">
        <v>39</v>
      </c>
      <c r="L82" s="70" t="s">
        <v>40</v>
      </c>
      <c r="M82" s="70" t="s">
        <v>41</v>
      </c>
      <c r="N82" s="70" t="s">
        <v>42</v>
      </c>
      <c r="O82" s="70" t="s">
        <v>43</v>
      </c>
      <c r="P82" s="70" t="s">
        <v>44</v>
      </c>
      <c r="Q82" s="75" t="s">
        <v>45</v>
      </c>
    </row>
    <row r="83" spans="2:17" ht="30" customHeight="1" thickTop="1" thickBot="1">
      <c r="B83" s="40" t="str">
        <f>C83</f>
        <v/>
      </c>
      <c r="C83" s="136" t="str">
        <f>IF(Cad!D17="","",Cad!C17&amp;" : "&amp;Cad!D17)</f>
        <v/>
      </c>
      <c r="D83" s="48" t="s">
        <v>50</v>
      </c>
      <c r="E83" s="65">
        <f>Metas!D17</f>
        <v>0</v>
      </c>
      <c r="F83" s="55">
        <f>Metas!E17</f>
        <v>0</v>
      </c>
      <c r="G83" s="55">
        <f>Metas!F17</f>
        <v>0</v>
      </c>
      <c r="H83" s="55">
        <f>Metas!G17</f>
        <v>0</v>
      </c>
      <c r="I83" s="55">
        <f>Metas!H17</f>
        <v>0</v>
      </c>
      <c r="J83" s="55">
        <f>Metas!I17</f>
        <v>0</v>
      </c>
      <c r="K83" s="55">
        <f>Metas!J17</f>
        <v>0</v>
      </c>
      <c r="L83" s="55">
        <f>Metas!K17</f>
        <v>0</v>
      </c>
      <c r="M83" s="55">
        <f>Metas!L17</f>
        <v>0</v>
      </c>
      <c r="N83" s="55">
        <f>Metas!M17</f>
        <v>0</v>
      </c>
      <c r="O83" s="55">
        <f>Metas!N17</f>
        <v>0</v>
      </c>
      <c r="P83" s="55">
        <f>Metas!O17</f>
        <v>0</v>
      </c>
      <c r="Q83" s="71">
        <f>IF($D$82="Porcentagem",AVERAGE(E83:P83),SUM(E83:P83))</f>
        <v>0</v>
      </c>
    </row>
    <row r="84" spans="2:17" ht="30" customHeight="1" thickTop="1" thickBot="1">
      <c r="B84" s="40" t="str">
        <f>C83</f>
        <v/>
      </c>
      <c r="C84" s="137"/>
      <c r="D84" s="48" t="s">
        <v>51</v>
      </c>
      <c r="E84" s="65">
        <f>Atual!D17</f>
        <v>0</v>
      </c>
      <c r="F84" s="55">
        <f>Atual!E17</f>
        <v>0</v>
      </c>
      <c r="G84" s="55">
        <f>Atual!F17</f>
        <v>0</v>
      </c>
      <c r="H84" s="55">
        <f>Atual!G17</f>
        <v>0</v>
      </c>
      <c r="I84" s="55">
        <f>Atual!H17</f>
        <v>0</v>
      </c>
      <c r="J84" s="55">
        <f>Atual!I17</f>
        <v>0</v>
      </c>
      <c r="K84" s="55">
        <f>Atual!J17</f>
        <v>0</v>
      </c>
      <c r="L84" s="55">
        <f>Atual!K17</f>
        <v>0</v>
      </c>
      <c r="M84" s="55">
        <f>Atual!L17</f>
        <v>0</v>
      </c>
      <c r="N84" s="55">
        <f>Atual!M17</f>
        <v>0</v>
      </c>
      <c r="O84" s="55">
        <f>Atual!N17</f>
        <v>0</v>
      </c>
      <c r="P84" s="55">
        <f>Atual!O17</f>
        <v>0</v>
      </c>
      <c r="Q84" s="71">
        <f>IF($D$82="Porcentagem",AVERAGE(E84:P84),SUM(E84:P84))</f>
        <v>0</v>
      </c>
    </row>
    <row r="85" spans="2:17" ht="30" customHeight="1" thickTop="1" thickBot="1">
      <c r="B85" s="40" t="str">
        <f>C83</f>
        <v/>
      </c>
      <c r="C85" s="137"/>
      <c r="D85" s="48" t="s">
        <v>52</v>
      </c>
      <c r="E85" s="66" t="e">
        <f>E84/E83</f>
        <v>#DIV/0!</v>
      </c>
      <c r="F85" s="67" t="e">
        <f t="shared" ref="F85:P85" si="23">F84/F83</f>
        <v>#DIV/0!</v>
      </c>
      <c r="G85" s="67" t="e">
        <f t="shared" si="23"/>
        <v>#DIV/0!</v>
      </c>
      <c r="H85" s="67" t="e">
        <f t="shared" si="23"/>
        <v>#DIV/0!</v>
      </c>
      <c r="I85" s="67" t="e">
        <f t="shared" si="23"/>
        <v>#DIV/0!</v>
      </c>
      <c r="J85" s="67" t="e">
        <f t="shared" si="23"/>
        <v>#DIV/0!</v>
      </c>
      <c r="K85" s="67" t="e">
        <f t="shared" si="23"/>
        <v>#DIV/0!</v>
      </c>
      <c r="L85" s="67" t="e">
        <f t="shared" si="23"/>
        <v>#DIV/0!</v>
      </c>
      <c r="M85" s="67" t="e">
        <f t="shared" si="23"/>
        <v>#DIV/0!</v>
      </c>
      <c r="N85" s="67" t="e">
        <f t="shared" si="23"/>
        <v>#DIV/0!</v>
      </c>
      <c r="O85" s="67" t="e">
        <f t="shared" si="23"/>
        <v>#DIV/0!</v>
      </c>
      <c r="P85" s="67" t="e">
        <f t="shared" si="23"/>
        <v>#DIV/0!</v>
      </c>
      <c r="Q85" s="72" t="e">
        <f>AVERAGE(E85:P85)</f>
        <v>#DIV/0!</v>
      </c>
    </row>
    <row r="86" spans="2:17" ht="30" customHeight="1" thickTop="1" thickBot="1">
      <c r="B86" s="40" t="str">
        <f>C83</f>
        <v/>
      </c>
      <c r="C86" s="137"/>
      <c r="D86" s="48" t="s">
        <v>53</v>
      </c>
      <c r="E86" s="65">
        <f>Anterior!D17</f>
        <v>0</v>
      </c>
      <c r="F86" s="55">
        <f>Anterior!E17</f>
        <v>0</v>
      </c>
      <c r="G86" s="55">
        <f>Anterior!F17</f>
        <v>0</v>
      </c>
      <c r="H86" s="55">
        <f>Anterior!G17</f>
        <v>0</v>
      </c>
      <c r="I86" s="55">
        <f>Anterior!H17</f>
        <v>0</v>
      </c>
      <c r="J86" s="55">
        <f>Anterior!I17</f>
        <v>0</v>
      </c>
      <c r="K86" s="55">
        <f>Anterior!J17</f>
        <v>0</v>
      </c>
      <c r="L86" s="55">
        <f>Anterior!K17</f>
        <v>0</v>
      </c>
      <c r="M86" s="55">
        <f>Anterior!L17</f>
        <v>0</v>
      </c>
      <c r="N86" s="55">
        <f>Anterior!M17</f>
        <v>0</v>
      </c>
      <c r="O86" s="55">
        <f>Anterior!N17</f>
        <v>0</v>
      </c>
      <c r="P86" s="55">
        <f>Anterior!O17</f>
        <v>0</v>
      </c>
      <c r="Q86" s="71">
        <f>IF($D$82="Porcentagem",AVERAGE(E86:P86),SUM(E86:P86))</f>
        <v>0</v>
      </c>
    </row>
    <row r="87" spans="2:17" ht="30" customHeight="1" thickTop="1" thickBot="1">
      <c r="B87" s="40" t="str">
        <f>C83</f>
        <v/>
      </c>
      <c r="C87" s="138"/>
      <c r="D87" s="48" t="s">
        <v>54</v>
      </c>
      <c r="E87" s="66" t="e">
        <f>E86/E84</f>
        <v>#DIV/0!</v>
      </c>
      <c r="F87" s="67" t="e">
        <f t="shared" ref="F87:P87" si="24">F86/F84</f>
        <v>#DIV/0!</v>
      </c>
      <c r="G87" s="67" t="e">
        <f t="shared" si="24"/>
        <v>#DIV/0!</v>
      </c>
      <c r="H87" s="67" t="e">
        <f t="shared" si="24"/>
        <v>#DIV/0!</v>
      </c>
      <c r="I87" s="67" t="e">
        <f t="shared" si="24"/>
        <v>#DIV/0!</v>
      </c>
      <c r="J87" s="67" t="e">
        <f t="shared" si="24"/>
        <v>#DIV/0!</v>
      </c>
      <c r="K87" s="67" t="e">
        <f t="shared" si="24"/>
        <v>#DIV/0!</v>
      </c>
      <c r="L87" s="67" t="e">
        <f t="shared" si="24"/>
        <v>#DIV/0!</v>
      </c>
      <c r="M87" s="67" t="e">
        <f t="shared" si="24"/>
        <v>#DIV/0!</v>
      </c>
      <c r="N87" s="67" t="e">
        <f t="shared" si="24"/>
        <v>#DIV/0!</v>
      </c>
      <c r="O87" s="67" t="e">
        <f t="shared" si="24"/>
        <v>#DIV/0!</v>
      </c>
      <c r="P87" s="67" t="e">
        <f t="shared" si="24"/>
        <v>#DIV/0!</v>
      </c>
      <c r="Q87" s="72" t="e">
        <f>AVERAGE(E87:P87)</f>
        <v>#DIV/0!</v>
      </c>
    </row>
    <row r="88" spans="2:17" ht="7.5" customHeight="1" thickTop="1" thickBot="1"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</row>
    <row r="89" spans="2:17" ht="30" customHeight="1" thickTop="1" thickBot="1">
      <c r="B89" s="40" t="str">
        <f>C90</f>
        <v/>
      </c>
      <c r="C89" s="41" t="s">
        <v>27</v>
      </c>
      <c r="D89" s="47">
        <f>Cad!E18</f>
        <v>0</v>
      </c>
      <c r="E89" s="69" t="s">
        <v>33</v>
      </c>
      <c r="F89" s="70" t="s">
        <v>34</v>
      </c>
      <c r="G89" s="70" t="s">
        <v>35</v>
      </c>
      <c r="H89" s="70" t="s">
        <v>36</v>
      </c>
      <c r="I89" s="70" t="s">
        <v>37</v>
      </c>
      <c r="J89" s="70" t="s">
        <v>38</v>
      </c>
      <c r="K89" s="70" t="s">
        <v>39</v>
      </c>
      <c r="L89" s="70" t="s">
        <v>40</v>
      </c>
      <c r="M89" s="70" t="s">
        <v>41</v>
      </c>
      <c r="N89" s="70" t="s">
        <v>42</v>
      </c>
      <c r="O89" s="70" t="s">
        <v>43</v>
      </c>
      <c r="P89" s="70" t="s">
        <v>44</v>
      </c>
      <c r="Q89" s="75" t="s">
        <v>45</v>
      </c>
    </row>
    <row r="90" spans="2:17" ht="30" customHeight="1" thickTop="1" thickBot="1">
      <c r="B90" s="40" t="str">
        <f>C90</f>
        <v/>
      </c>
      <c r="C90" s="139" t="str">
        <f>IF(Cad!D18="","",Cad!C18&amp;" : "&amp;Cad!D18)</f>
        <v/>
      </c>
      <c r="D90" s="48" t="s">
        <v>50</v>
      </c>
      <c r="E90" s="65">
        <f>Metas!D18</f>
        <v>0</v>
      </c>
      <c r="F90" s="55">
        <f>Metas!E18</f>
        <v>0</v>
      </c>
      <c r="G90" s="55">
        <f>Metas!F18</f>
        <v>0</v>
      </c>
      <c r="H90" s="55">
        <f>Metas!G18</f>
        <v>0</v>
      </c>
      <c r="I90" s="55">
        <f>Metas!H18</f>
        <v>0</v>
      </c>
      <c r="J90" s="55">
        <f>Metas!I18</f>
        <v>0</v>
      </c>
      <c r="K90" s="55">
        <f>Metas!J18</f>
        <v>0</v>
      </c>
      <c r="L90" s="55">
        <f>Metas!K18</f>
        <v>0</v>
      </c>
      <c r="M90" s="55">
        <f>Metas!L18</f>
        <v>0</v>
      </c>
      <c r="N90" s="55">
        <f>Metas!M18</f>
        <v>0</v>
      </c>
      <c r="O90" s="55">
        <f>Metas!N18</f>
        <v>0</v>
      </c>
      <c r="P90" s="55">
        <f>Metas!O18</f>
        <v>0</v>
      </c>
      <c r="Q90" s="71">
        <f>IF($D$89="Porcentagem",AVERAGE(E90:P90),SUM(E90:P90))</f>
        <v>0</v>
      </c>
    </row>
    <row r="91" spans="2:17" ht="30" customHeight="1" thickTop="1" thickBot="1">
      <c r="B91" s="40" t="str">
        <f>C90</f>
        <v/>
      </c>
      <c r="C91" s="139"/>
      <c r="D91" s="48" t="s">
        <v>51</v>
      </c>
      <c r="E91" s="65">
        <f>Atual!D18</f>
        <v>0</v>
      </c>
      <c r="F91" s="55">
        <f>Atual!E18</f>
        <v>0</v>
      </c>
      <c r="G91" s="55">
        <f>Atual!F18</f>
        <v>0</v>
      </c>
      <c r="H91" s="55">
        <f>Atual!G18</f>
        <v>0</v>
      </c>
      <c r="I91" s="55">
        <f>Atual!H18</f>
        <v>0</v>
      </c>
      <c r="J91" s="55">
        <f>Atual!I18</f>
        <v>0</v>
      </c>
      <c r="K91" s="55">
        <f>Atual!J18</f>
        <v>0</v>
      </c>
      <c r="L91" s="55">
        <f>Atual!K18</f>
        <v>0</v>
      </c>
      <c r="M91" s="55">
        <f>Atual!L18</f>
        <v>0</v>
      </c>
      <c r="N91" s="55">
        <f>Atual!M18</f>
        <v>0</v>
      </c>
      <c r="O91" s="55">
        <f>Atual!N18</f>
        <v>0</v>
      </c>
      <c r="P91" s="55">
        <f>Atual!O18</f>
        <v>0</v>
      </c>
      <c r="Q91" s="71">
        <f>IF($D$89="Porcentagem",AVERAGE(E91:P91),SUM(E91:P91))</f>
        <v>0</v>
      </c>
    </row>
    <row r="92" spans="2:17" ht="30" customHeight="1" thickTop="1" thickBot="1">
      <c r="B92" s="40" t="str">
        <f>C90</f>
        <v/>
      </c>
      <c r="C92" s="139"/>
      <c r="D92" s="48" t="s">
        <v>52</v>
      </c>
      <c r="E92" s="66" t="e">
        <f>E91/E90</f>
        <v>#DIV/0!</v>
      </c>
      <c r="F92" s="67" t="e">
        <f t="shared" ref="F92:P92" si="25">F91/F90</f>
        <v>#DIV/0!</v>
      </c>
      <c r="G92" s="67" t="e">
        <f t="shared" si="25"/>
        <v>#DIV/0!</v>
      </c>
      <c r="H92" s="67" t="e">
        <f t="shared" si="25"/>
        <v>#DIV/0!</v>
      </c>
      <c r="I92" s="67" t="e">
        <f t="shared" si="25"/>
        <v>#DIV/0!</v>
      </c>
      <c r="J92" s="67" t="e">
        <f t="shared" si="25"/>
        <v>#DIV/0!</v>
      </c>
      <c r="K92" s="67" t="e">
        <f t="shared" si="25"/>
        <v>#DIV/0!</v>
      </c>
      <c r="L92" s="67" t="e">
        <f t="shared" si="25"/>
        <v>#DIV/0!</v>
      </c>
      <c r="M92" s="67" t="e">
        <f t="shared" si="25"/>
        <v>#DIV/0!</v>
      </c>
      <c r="N92" s="67" t="e">
        <f t="shared" si="25"/>
        <v>#DIV/0!</v>
      </c>
      <c r="O92" s="67" t="e">
        <f t="shared" si="25"/>
        <v>#DIV/0!</v>
      </c>
      <c r="P92" s="67" t="e">
        <f t="shared" si="25"/>
        <v>#DIV/0!</v>
      </c>
      <c r="Q92" s="72" t="e">
        <f>AVERAGE(E92:P92)</f>
        <v>#DIV/0!</v>
      </c>
    </row>
    <row r="93" spans="2:17" ht="30" customHeight="1" thickTop="1" thickBot="1">
      <c r="B93" s="40" t="str">
        <f>C90</f>
        <v/>
      </c>
      <c r="C93" s="139"/>
      <c r="D93" s="48" t="s">
        <v>53</v>
      </c>
      <c r="E93" s="65">
        <f>Anterior!D18</f>
        <v>0</v>
      </c>
      <c r="F93" s="55">
        <f>Anterior!E18</f>
        <v>0</v>
      </c>
      <c r="G93" s="55">
        <f>Anterior!F18</f>
        <v>0</v>
      </c>
      <c r="H93" s="55">
        <f>Anterior!G18</f>
        <v>0</v>
      </c>
      <c r="I93" s="55">
        <f>Anterior!H18</f>
        <v>0</v>
      </c>
      <c r="J93" s="55">
        <f>Anterior!I18</f>
        <v>0</v>
      </c>
      <c r="K93" s="55">
        <f>Anterior!J18</f>
        <v>0</v>
      </c>
      <c r="L93" s="55">
        <f>Anterior!K18</f>
        <v>0</v>
      </c>
      <c r="M93" s="55">
        <f>Anterior!L18</f>
        <v>0</v>
      </c>
      <c r="N93" s="55">
        <f>Anterior!M18</f>
        <v>0</v>
      </c>
      <c r="O93" s="55">
        <f>Anterior!N18</f>
        <v>0</v>
      </c>
      <c r="P93" s="55">
        <f>Anterior!O18</f>
        <v>0</v>
      </c>
      <c r="Q93" s="71">
        <f>IF($D$89="Porcentagem",AVERAGE(E93:P93),SUM(E93:P93))</f>
        <v>0</v>
      </c>
    </row>
    <row r="94" spans="2:17" ht="30" customHeight="1" thickTop="1" thickBot="1">
      <c r="B94" s="40" t="str">
        <f>C90</f>
        <v/>
      </c>
      <c r="C94" s="139"/>
      <c r="D94" s="48" t="s">
        <v>54</v>
      </c>
      <c r="E94" s="66" t="e">
        <f>E93/E91</f>
        <v>#DIV/0!</v>
      </c>
      <c r="F94" s="67" t="e">
        <f t="shared" ref="F94:P94" si="26">F93/F91</f>
        <v>#DIV/0!</v>
      </c>
      <c r="G94" s="67" t="e">
        <f t="shared" si="26"/>
        <v>#DIV/0!</v>
      </c>
      <c r="H94" s="67" t="e">
        <f t="shared" si="26"/>
        <v>#DIV/0!</v>
      </c>
      <c r="I94" s="67" t="e">
        <f t="shared" si="26"/>
        <v>#DIV/0!</v>
      </c>
      <c r="J94" s="67" t="e">
        <f t="shared" si="26"/>
        <v>#DIV/0!</v>
      </c>
      <c r="K94" s="67" t="e">
        <f t="shared" si="26"/>
        <v>#DIV/0!</v>
      </c>
      <c r="L94" s="67" t="e">
        <f t="shared" si="26"/>
        <v>#DIV/0!</v>
      </c>
      <c r="M94" s="67" t="e">
        <f t="shared" si="26"/>
        <v>#DIV/0!</v>
      </c>
      <c r="N94" s="67" t="e">
        <f t="shared" si="26"/>
        <v>#DIV/0!</v>
      </c>
      <c r="O94" s="67" t="e">
        <f t="shared" si="26"/>
        <v>#DIV/0!</v>
      </c>
      <c r="P94" s="67" t="e">
        <f t="shared" si="26"/>
        <v>#DIV/0!</v>
      </c>
      <c r="Q94" s="72" t="e">
        <f>AVERAGE(E94:P94)</f>
        <v>#DIV/0!</v>
      </c>
    </row>
    <row r="95" spans="2:17" ht="7.5" customHeight="1" thickTop="1" thickBot="1"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</row>
    <row r="96" spans="2:17" ht="30" customHeight="1" thickTop="1" thickBot="1">
      <c r="B96" s="40" t="str">
        <f>C97</f>
        <v/>
      </c>
      <c r="C96" s="41" t="s">
        <v>27</v>
      </c>
      <c r="D96" s="47">
        <f>Cad!E19</f>
        <v>0</v>
      </c>
      <c r="E96" s="69" t="s">
        <v>33</v>
      </c>
      <c r="F96" s="70" t="s">
        <v>34</v>
      </c>
      <c r="G96" s="70" t="s">
        <v>35</v>
      </c>
      <c r="H96" s="70" t="s">
        <v>36</v>
      </c>
      <c r="I96" s="70" t="s">
        <v>37</v>
      </c>
      <c r="J96" s="70" t="s">
        <v>38</v>
      </c>
      <c r="K96" s="70" t="s">
        <v>39</v>
      </c>
      <c r="L96" s="70" t="s">
        <v>40</v>
      </c>
      <c r="M96" s="70" t="s">
        <v>41</v>
      </c>
      <c r="N96" s="70" t="s">
        <v>42</v>
      </c>
      <c r="O96" s="70" t="s">
        <v>43</v>
      </c>
      <c r="P96" s="70" t="s">
        <v>44</v>
      </c>
      <c r="Q96" s="75" t="s">
        <v>45</v>
      </c>
    </row>
    <row r="97" spans="2:17" ht="30" customHeight="1" thickTop="1" thickBot="1">
      <c r="B97" s="40" t="str">
        <f>C97</f>
        <v/>
      </c>
      <c r="C97" s="136" t="str">
        <f>IF(Cad!D19="","",Cad!C19&amp;" : "&amp;Cad!D19)</f>
        <v/>
      </c>
      <c r="D97" s="48" t="s">
        <v>50</v>
      </c>
      <c r="E97" s="65">
        <f>Metas!D19</f>
        <v>0</v>
      </c>
      <c r="F97" s="55">
        <f>Metas!E19</f>
        <v>0</v>
      </c>
      <c r="G97" s="55">
        <f>Metas!F19</f>
        <v>0</v>
      </c>
      <c r="H97" s="55">
        <f>Metas!G19</f>
        <v>0</v>
      </c>
      <c r="I97" s="55">
        <f>Metas!H19</f>
        <v>0</v>
      </c>
      <c r="J97" s="55">
        <f>Metas!I19</f>
        <v>0</v>
      </c>
      <c r="K97" s="55">
        <f>Metas!J19</f>
        <v>0</v>
      </c>
      <c r="L97" s="55">
        <f>Metas!K19</f>
        <v>0</v>
      </c>
      <c r="M97" s="55">
        <f>Metas!L19</f>
        <v>0</v>
      </c>
      <c r="N97" s="55">
        <f>Metas!M19</f>
        <v>0</v>
      </c>
      <c r="O97" s="55">
        <f>Metas!N19</f>
        <v>0</v>
      </c>
      <c r="P97" s="55">
        <f>Metas!O19</f>
        <v>0</v>
      </c>
      <c r="Q97" s="71">
        <f>IF($D$96="Porcentagem",AVERAGE(E97:P97),SUM(E97:P97))</f>
        <v>0</v>
      </c>
    </row>
    <row r="98" spans="2:17" ht="30" customHeight="1" thickTop="1" thickBot="1">
      <c r="B98" s="40" t="str">
        <f>C97</f>
        <v/>
      </c>
      <c r="C98" s="137"/>
      <c r="D98" s="48" t="s">
        <v>51</v>
      </c>
      <c r="E98" s="65">
        <f>Atual!D19</f>
        <v>0</v>
      </c>
      <c r="F98" s="55">
        <f>Atual!E19</f>
        <v>0</v>
      </c>
      <c r="G98" s="55">
        <f>Atual!F19</f>
        <v>0</v>
      </c>
      <c r="H98" s="55">
        <f>Atual!G19</f>
        <v>0</v>
      </c>
      <c r="I98" s="55">
        <f>Atual!H19</f>
        <v>0</v>
      </c>
      <c r="J98" s="55">
        <f>Atual!I19</f>
        <v>0</v>
      </c>
      <c r="K98" s="55">
        <f>Atual!J19</f>
        <v>0</v>
      </c>
      <c r="L98" s="55">
        <f>Atual!K19</f>
        <v>0</v>
      </c>
      <c r="M98" s="55">
        <f>Atual!L19</f>
        <v>0</v>
      </c>
      <c r="N98" s="55">
        <f>Atual!M19</f>
        <v>0</v>
      </c>
      <c r="O98" s="55">
        <f>Atual!N19</f>
        <v>0</v>
      </c>
      <c r="P98" s="55">
        <f>Atual!O19</f>
        <v>0</v>
      </c>
      <c r="Q98" s="71">
        <f>IF($D$96="Porcentagem",AVERAGE(E98:P98),SUM(E98:P98))</f>
        <v>0</v>
      </c>
    </row>
    <row r="99" spans="2:17" ht="30" customHeight="1" thickTop="1" thickBot="1">
      <c r="B99" s="40" t="str">
        <f>C97</f>
        <v/>
      </c>
      <c r="C99" s="137"/>
      <c r="D99" s="48" t="s">
        <v>52</v>
      </c>
      <c r="E99" s="66" t="e">
        <f>E98/E97</f>
        <v>#DIV/0!</v>
      </c>
      <c r="F99" s="67" t="e">
        <f t="shared" ref="F99:P99" si="27">F98/F97</f>
        <v>#DIV/0!</v>
      </c>
      <c r="G99" s="67" t="e">
        <f t="shared" si="27"/>
        <v>#DIV/0!</v>
      </c>
      <c r="H99" s="67" t="e">
        <f t="shared" si="27"/>
        <v>#DIV/0!</v>
      </c>
      <c r="I99" s="67" t="e">
        <f t="shared" si="27"/>
        <v>#DIV/0!</v>
      </c>
      <c r="J99" s="67" t="e">
        <f t="shared" si="27"/>
        <v>#DIV/0!</v>
      </c>
      <c r="K99" s="67" t="e">
        <f t="shared" si="27"/>
        <v>#DIV/0!</v>
      </c>
      <c r="L99" s="67" t="e">
        <f t="shared" si="27"/>
        <v>#DIV/0!</v>
      </c>
      <c r="M99" s="67" t="e">
        <f t="shared" si="27"/>
        <v>#DIV/0!</v>
      </c>
      <c r="N99" s="67" t="e">
        <f t="shared" si="27"/>
        <v>#DIV/0!</v>
      </c>
      <c r="O99" s="67" t="e">
        <f t="shared" si="27"/>
        <v>#DIV/0!</v>
      </c>
      <c r="P99" s="67" t="e">
        <f t="shared" si="27"/>
        <v>#DIV/0!</v>
      </c>
      <c r="Q99" s="72" t="e">
        <f>AVERAGE(E99:P99)</f>
        <v>#DIV/0!</v>
      </c>
    </row>
    <row r="100" spans="2:17" ht="30" customHeight="1" thickTop="1" thickBot="1">
      <c r="B100" s="40" t="str">
        <f>C97</f>
        <v/>
      </c>
      <c r="C100" s="137"/>
      <c r="D100" s="48" t="s">
        <v>53</v>
      </c>
      <c r="E100" s="65">
        <f>Anterior!D19</f>
        <v>0</v>
      </c>
      <c r="F100" s="55">
        <f>Anterior!E19</f>
        <v>0</v>
      </c>
      <c r="G100" s="55">
        <f>Anterior!F19</f>
        <v>0</v>
      </c>
      <c r="H100" s="55">
        <f>Anterior!G19</f>
        <v>0</v>
      </c>
      <c r="I100" s="55">
        <f>Anterior!H19</f>
        <v>0</v>
      </c>
      <c r="J100" s="55">
        <f>Anterior!I19</f>
        <v>0</v>
      </c>
      <c r="K100" s="55">
        <f>Anterior!J19</f>
        <v>0</v>
      </c>
      <c r="L100" s="55">
        <f>Anterior!K19</f>
        <v>0</v>
      </c>
      <c r="M100" s="55">
        <f>Anterior!L19</f>
        <v>0</v>
      </c>
      <c r="N100" s="55">
        <f>Anterior!M19</f>
        <v>0</v>
      </c>
      <c r="O100" s="55">
        <f>Anterior!N19</f>
        <v>0</v>
      </c>
      <c r="P100" s="55">
        <f>Anterior!O19</f>
        <v>0</v>
      </c>
      <c r="Q100" s="71">
        <f>IF($D$96="Porcentagem",AVERAGE(E100:P100),SUM(E100:P100))</f>
        <v>0</v>
      </c>
    </row>
    <row r="101" spans="2:17" ht="30" customHeight="1" thickTop="1" thickBot="1">
      <c r="B101" s="40" t="str">
        <f>C97</f>
        <v/>
      </c>
      <c r="C101" s="138"/>
      <c r="D101" s="48" t="s">
        <v>54</v>
      </c>
      <c r="E101" s="66" t="e">
        <f>E100/E98</f>
        <v>#DIV/0!</v>
      </c>
      <c r="F101" s="67" t="e">
        <f t="shared" ref="F101:P101" si="28">F100/F98</f>
        <v>#DIV/0!</v>
      </c>
      <c r="G101" s="67" t="e">
        <f t="shared" si="28"/>
        <v>#DIV/0!</v>
      </c>
      <c r="H101" s="67" t="e">
        <f t="shared" si="28"/>
        <v>#DIV/0!</v>
      </c>
      <c r="I101" s="67" t="e">
        <f t="shared" si="28"/>
        <v>#DIV/0!</v>
      </c>
      <c r="J101" s="67" t="e">
        <f t="shared" si="28"/>
        <v>#DIV/0!</v>
      </c>
      <c r="K101" s="67" t="e">
        <f t="shared" si="28"/>
        <v>#DIV/0!</v>
      </c>
      <c r="L101" s="67" t="e">
        <f t="shared" si="28"/>
        <v>#DIV/0!</v>
      </c>
      <c r="M101" s="67" t="e">
        <f t="shared" si="28"/>
        <v>#DIV/0!</v>
      </c>
      <c r="N101" s="67" t="e">
        <f t="shared" si="28"/>
        <v>#DIV/0!</v>
      </c>
      <c r="O101" s="67" t="e">
        <f t="shared" si="28"/>
        <v>#DIV/0!</v>
      </c>
      <c r="P101" s="67" t="e">
        <f t="shared" si="28"/>
        <v>#DIV/0!</v>
      </c>
      <c r="Q101" s="72" t="e">
        <f>AVERAGE(E101:P101)</f>
        <v>#DIV/0!</v>
      </c>
    </row>
    <row r="102" spans="2:17" ht="7.5" customHeight="1" thickTop="1" thickBot="1"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2:17" ht="30" customHeight="1" thickTop="1" thickBot="1">
      <c r="B103" s="40" t="str">
        <f>C104</f>
        <v/>
      </c>
      <c r="C103" s="41" t="s">
        <v>27</v>
      </c>
      <c r="D103" s="47">
        <f>Cad!E20</f>
        <v>0</v>
      </c>
      <c r="E103" s="69" t="s">
        <v>33</v>
      </c>
      <c r="F103" s="70" t="s">
        <v>34</v>
      </c>
      <c r="G103" s="70" t="s">
        <v>35</v>
      </c>
      <c r="H103" s="70" t="s">
        <v>36</v>
      </c>
      <c r="I103" s="70" t="s">
        <v>37</v>
      </c>
      <c r="J103" s="70" t="s">
        <v>38</v>
      </c>
      <c r="K103" s="70" t="s">
        <v>39</v>
      </c>
      <c r="L103" s="70" t="s">
        <v>40</v>
      </c>
      <c r="M103" s="70" t="s">
        <v>41</v>
      </c>
      <c r="N103" s="70" t="s">
        <v>42</v>
      </c>
      <c r="O103" s="70" t="s">
        <v>43</v>
      </c>
      <c r="P103" s="70" t="s">
        <v>44</v>
      </c>
      <c r="Q103" s="75" t="s">
        <v>45</v>
      </c>
    </row>
    <row r="104" spans="2:17" ht="30" customHeight="1" thickTop="1" thickBot="1">
      <c r="B104" s="40" t="str">
        <f>C104</f>
        <v/>
      </c>
      <c r="C104" s="136" t="str">
        <f>IF(Cad!D20="","",Cad!C20&amp;" : "&amp;Cad!D20)</f>
        <v/>
      </c>
      <c r="D104" s="48" t="s">
        <v>50</v>
      </c>
      <c r="E104" s="65">
        <f>Metas!D20</f>
        <v>0</v>
      </c>
      <c r="F104" s="55">
        <f>Metas!E20</f>
        <v>0</v>
      </c>
      <c r="G104" s="55">
        <f>Metas!F20</f>
        <v>0</v>
      </c>
      <c r="H104" s="55">
        <f>Metas!G20</f>
        <v>0</v>
      </c>
      <c r="I104" s="55">
        <f>Metas!H20</f>
        <v>0</v>
      </c>
      <c r="J104" s="55">
        <f>Metas!I20</f>
        <v>0</v>
      </c>
      <c r="K104" s="55">
        <f>Metas!J20</f>
        <v>0</v>
      </c>
      <c r="L104" s="55">
        <f>Metas!K20</f>
        <v>0</v>
      </c>
      <c r="M104" s="55">
        <f>Metas!L20</f>
        <v>0</v>
      </c>
      <c r="N104" s="55">
        <f>Metas!M20</f>
        <v>0</v>
      </c>
      <c r="O104" s="55">
        <f>Metas!N20</f>
        <v>0</v>
      </c>
      <c r="P104" s="55">
        <f>Metas!O20</f>
        <v>0</v>
      </c>
      <c r="Q104" s="71">
        <f>IF($D$103="Porcentagem",AVERAGE(E104:P104),SUM(E104:P104))</f>
        <v>0</v>
      </c>
    </row>
    <row r="105" spans="2:17" ht="30" customHeight="1" thickTop="1" thickBot="1">
      <c r="B105" s="40" t="str">
        <f>C104</f>
        <v/>
      </c>
      <c r="C105" s="137"/>
      <c r="D105" s="48" t="s">
        <v>51</v>
      </c>
      <c r="E105" s="65">
        <f>Atual!D20</f>
        <v>0</v>
      </c>
      <c r="F105" s="55">
        <f>Atual!E20</f>
        <v>0</v>
      </c>
      <c r="G105" s="55">
        <f>Atual!F20</f>
        <v>0</v>
      </c>
      <c r="H105" s="55">
        <f>Atual!G20</f>
        <v>0</v>
      </c>
      <c r="I105" s="55">
        <f>Atual!H20</f>
        <v>0</v>
      </c>
      <c r="J105" s="55">
        <f>Atual!I20</f>
        <v>0</v>
      </c>
      <c r="K105" s="55">
        <f>Atual!J20</f>
        <v>0</v>
      </c>
      <c r="L105" s="55">
        <f>Atual!K20</f>
        <v>0</v>
      </c>
      <c r="M105" s="55">
        <f>Atual!L20</f>
        <v>0</v>
      </c>
      <c r="N105" s="55">
        <f>Atual!M20</f>
        <v>0</v>
      </c>
      <c r="O105" s="55">
        <f>Atual!N20</f>
        <v>0</v>
      </c>
      <c r="P105" s="55">
        <f>Atual!O20</f>
        <v>0</v>
      </c>
      <c r="Q105" s="71">
        <f>IF($D$103="Porcentagem",AVERAGE(E105:P105),SUM(E105:P105))</f>
        <v>0</v>
      </c>
    </row>
    <row r="106" spans="2:17" ht="30" customHeight="1" thickTop="1" thickBot="1">
      <c r="B106" s="40" t="str">
        <f>C104</f>
        <v/>
      </c>
      <c r="C106" s="137"/>
      <c r="D106" s="48" t="s">
        <v>52</v>
      </c>
      <c r="E106" s="66" t="e">
        <f>E105/E104</f>
        <v>#DIV/0!</v>
      </c>
      <c r="F106" s="67" t="e">
        <f t="shared" ref="F106:P106" si="29">F105/F104</f>
        <v>#DIV/0!</v>
      </c>
      <c r="G106" s="67" t="e">
        <f t="shared" si="29"/>
        <v>#DIV/0!</v>
      </c>
      <c r="H106" s="67" t="e">
        <f t="shared" si="29"/>
        <v>#DIV/0!</v>
      </c>
      <c r="I106" s="67" t="e">
        <f t="shared" si="29"/>
        <v>#DIV/0!</v>
      </c>
      <c r="J106" s="67" t="e">
        <f t="shared" si="29"/>
        <v>#DIV/0!</v>
      </c>
      <c r="K106" s="67" t="e">
        <f t="shared" si="29"/>
        <v>#DIV/0!</v>
      </c>
      <c r="L106" s="67" t="e">
        <f t="shared" si="29"/>
        <v>#DIV/0!</v>
      </c>
      <c r="M106" s="67" t="e">
        <f t="shared" si="29"/>
        <v>#DIV/0!</v>
      </c>
      <c r="N106" s="67" t="e">
        <f t="shared" si="29"/>
        <v>#DIV/0!</v>
      </c>
      <c r="O106" s="67" t="e">
        <f t="shared" si="29"/>
        <v>#DIV/0!</v>
      </c>
      <c r="P106" s="67" t="e">
        <f t="shared" si="29"/>
        <v>#DIV/0!</v>
      </c>
      <c r="Q106" s="72" t="e">
        <f>AVERAGE(E106:P106)</f>
        <v>#DIV/0!</v>
      </c>
    </row>
    <row r="107" spans="2:17" ht="30" customHeight="1" thickTop="1" thickBot="1">
      <c r="B107" s="40" t="str">
        <f>C104</f>
        <v/>
      </c>
      <c r="C107" s="137"/>
      <c r="D107" s="48" t="s">
        <v>53</v>
      </c>
      <c r="E107" s="65">
        <f>Anterior!D20</f>
        <v>0</v>
      </c>
      <c r="F107" s="55">
        <f>Anterior!E20</f>
        <v>0</v>
      </c>
      <c r="G107" s="55">
        <f>Anterior!F20</f>
        <v>0</v>
      </c>
      <c r="H107" s="55">
        <f>Anterior!G20</f>
        <v>0</v>
      </c>
      <c r="I107" s="55">
        <f>Anterior!H20</f>
        <v>0</v>
      </c>
      <c r="J107" s="55">
        <f>Anterior!I20</f>
        <v>0</v>
      </c>
      <c r="K107" s="55">
        <f>Anterior!J20</f>
        <v>0</v>
      </c>
      <c r="L107" s="55">
        <f>Anterior!K20</f>
        <v>0</v>
      </c>
      <c r="M107" s="55">
        <f>Anterior!L20</f>
        <v>0</v>
      </c>
      <c r="N107" s="55">
        <f>Anterior!M20</f>
        <v>0</v>
      </c>
      <c r="O107" s="55">
        <f>Anterior!N20</f>
        <v>0</v>
      </c>
      <c r="P107" s="55">
        <f>Anterior!O20</f>
        <v>0</v>
      </c>
      <c r="Q107" s="71">
        <f>IF($D$103="Porcentagem",AVERAGE(E107:P107),SUM(E107:P107))</f>
        <v>0</v>
      </c>
    </row>
    <row r="108" spans="2:17" ht="30" customHeight="1" thickTop="1" thickBot="1">
      <c r="B108" s="40" t="str">
        <f>C104</f>
        <v/>
      </c>
      <c r="C108" s="138"/>
      <c r="D108" s="48" t="s">
        <v>54</v>
      </c>
      <c r="E108" s="66" t="e">
        <f>E107/E105</f>
        <v>#DIV/0!</v>
      </c>
      <c r="F108" s="67" t="e">
        <f t="shared" ref="F108:P108" si="30">F107/F105</f>
        <v>#DIV/0!</v>
      </c>
      <c r="G108" s="67" t="e">
        <f t="shared" si="30"/>
        <v>#DIV/0!</v>
      </c>
      <c r="H108" s="67" t="e">
        <f t="shared" si="30"/>
        <v>#DIV/0!</v>
      </c>
      <c r="I108" s="67" t="e">
        <f t="shared" si="30"/>
        <v>#DIV/0!</v>
      </c>
      <c r="J108" s="67" t="e">
        <f t="shared" si="30"/>
        <v>#DIV/0!</v>
      </c>
      <c r="K108" s="67" t="e">
        <f t="shared" si="30"/>
        <v>#DIV/0!</v>
      </c>
      <c r="L108" s="67" t="e">
        <f t="shared" si="30"/>
        <v>#DIV/0!</v>
      </c>
      <c r="M108" s="67" t="e">
        <f t="shared" si="30"/>
        <v>#DIV/0!</v>
      </c>
      <c r="N108" s="67" t="e">
        <f t="shared" si="30"/>
        <v>#DIV/0!</v>
      </c>
      <c r="O108" s="67" t="e">
        <f t="shared" si="30"/>
        <v>#DIV/0!</v>
      </c>
      <c r="P108" s="67" t="e">
        <f t="shared" si="30"/>
        <v>#DIV/0!</v>
      </c>
      <c r="Q108" s="72" t="e">
        <f>AVERAGE(E108:P108)</f>
        <v>#DIV/0!</v>
      </c>
    </row>
    <row r="109" spans="2:17" ht="7.5" customHeight="1" thickTop="1" thickBot="1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</row>
    <row r="110" spans="2:17" ht="30" customHeight="1" thickTop="1" thickBot="1">
      <c r="B110" s="40" t="str">
        <f>C111</f>
        <v/>
      </c>
      <c r="C110" s="41" t="s">
        <v>27</v>
      </c>
      <c r="D110" s="47">
        <f>Cad!E21</f>
        <v>0</v>
      </c>
      <c r="E110" s="69" t="s">
        <v>33</v>
      </c>
      <c r="F110" s="70" t="s">
        <v>34</v>
      </c>
      <c r="G110" s="70" t="s">
        <v>35</v>
      </c>
      <c r="H110" s="70" t="s">
        <v>36</v>
      </c>
      <c r="I110" s="70" t="s">
        <v>37</v>
      </c>
      <c r="J110" s="70" t="s">
        <v>38</v>
      </c>
      <c r="K110" s="70" t="s">
        <v>39</v>
      </c>
      <c r="L110" s="70" t="s">
        <v>40</v>
      </c>
      <c r="M110" s="70" t="s">
        <v>41</v>
      </c>
      <c r="N110" s="70" t="s">
        <v>42</v>
      </c>
      <c r="O110" s="70" t="s">
        <v>43</v>
      </c>
      <c r="P110" s="70" t="s">
        <v>44</v>
      </c>
      <c r="Q110" s="75" t="s">
        <v>45</v>
      </c>
    </row>
    <row r="111" spans="2:17" ht="30" customHeight="1" thickTop="1" thickBot="1">
      <c r="B111" s="40" t="str">
        <f>C111</f>
        <v/>
      </c>
      <c r="C111" s="139" t="str">
        <f>IF(Cad!D21="","",Cad!C21&amp;" : "&amp;Cad!D21)</f>
        <v/>
      </c>
      <c r="D111" s="48" t="s">
        <v>50</v>
      </c>
      <c r="E111" s="65">
        <f>Metas!D21</f>
        <v>0</v>
      </c>
      <c r="F111" s="55">
        <f>Metas!E21</f>
        <v>0</v>
      </c>
      <c r="G111" s="55">
        <f>Metas!F21</f>
        <v>0</v>
      </c>
      <c r="H111" s="55">
        <f>Metas!G21</f>
        <v>0</v>
      </c>
      <c r="I111" s="55">
        <f>Metas!H21</f>
        <v>0</v>
      </c>
      <c r="J111" s="55">
        <f>Metas!I21</f>
        <v>0</v>
      </c>
      <c r="K111" s="55">
        <f>Metas!J21</f>
        <v>0</v>
      </c>
      <c r="L111" s="55">
        <f>Metas!K21</f>
        <v>0</v>
      </c>
      <c r="M111" s="55">
        <f>Metas!L21</f>
        <v>0</v>
      </c>
      <c r="N111" s="55">
        <f>Metas!M21</f>
        <v>0</v>
      </c>
      <c r="O111" s="55">
        <f>Metas!N21</f>
        <v>0</v>
      </c>
      <c r="P111" s="55">
        <f>Metas!O21</f>
        <v>0</v>
      </c>
      <c r="Q111" s="71">
        <f>IF($D$110="Porcentagem",AVERAGE(E111:P111),SUM(E111:P111))</f>
        <v>0</v>
      </c>
    </row>
    <row r="112" spans="2:17" ht="30" customHeight="1" thickTop="1" thickBot="1">
      <c r="B112" s="40" t="str">
        <f>C111</f>
        <v/>
      </c>
      <c r="C112" s="139"/>
      <c r="D112" s="48" t="s">
        <v>51</v>
      </c>
      <c r="E112" s="65">
        <f>Atual!D21</f>
        <v>0</v>
      </c>
      <c r="F112" s="55">
        <f>Atual!E21</f>
        <v>0</v>
      </c>
      <c r="G112" s="55">
        <f>Atual!F21</f>
        <v>0</v>
      </c>
      <c r="H112" s="55">
        <f>Atual!G21</f>
        <v>0</v>
      </c>
      <c r="I112" s="55">
        <f>Atual!H21</f>
        <v>0</v>
      </c>
      <c r="J112" s="55">
        <f>Atual!I21</f>
        <v>0</v>
      </c>
      <c r="K112" s="55">
        <f>Atual!J21</f>
        <v>0</v>
      </c>
      <c r="L112" s="55">
        <f>Atual!K21</f>
        <v>0</v>
      </c>
      <c r="M112" s="55">
        <f>Atual!L21</f>
        <v>0</v>
      </c>
      <c r="N112" s="55">
        <f>Atual!M21</f>
        <v>0</v>
      </c>
      <c r="O112" s="55">
        <f>Atual!N21</f>
        <v>0</v>
      </c>
      <c r="P112" s="55">
        <f>Atual!O21</f>
        <v>0</v>
      </c>
      <c r="Q112" s="71">
        <f>IF($D$110="Porcentagem",AVERAGE(E112:P112),SUM(E112:P112))</f>
        <v>0</v>
      </c>
    </row>
    <row r="113" spans="2:17" ht="30" customHeight="1" thickTop="1" thickBot="1">
      <c r="B113" s="40" t="str">
        <f>C111</f>
        <v/>
      </c>
      <c r="C113" s="139"/>
      <c r="D113" s="48" t="s">
        <v>52</v>
      </c>
      <c r="E113" s="66" t="e">
        <f>E112/E111</f>
        <v>#DIV/0!</v>
      </c>
      <c r="F113" s="67" t="e">
        <f t="shared" ref="F113:P113" si="31">F112/F111</f>
        <v>#DIV/0!</v>
      </c>
      <c r="G113" s="67" t="e">
        <f t="shared" si="31"/>
        <v>#DIV/0!</v>
      </c>
      <c r="H113" s="67" t="e">
        <f t="shared" si="31"/>
        <v>#DIV/0!</v>
      </c>
      <c r="I113" s="67" t="e">
        <f t="shared" si="31"/>
        <v>#DIV/0!</v>
      </c>
      <c r="J113" s="67" t="e">
        <f t="shared" si="31"/>
        <v>#DIV/0!</v>
      </c>
      <c r="K113" s="67" t="e">
        <f t="shared" si="31"/>
        <v>#DIV/0!</v>
      </c>
      <c r="L113" s="67" t="e">
        <f t="shared" si="31"/>
        <v>#DIV/0!</v>
      </c>
      <c r="M113" s="67" t="e">
        <f t="shared" si="31"/>
        <v>#DIV/0!</v>
      </c>
      <c r="N113" s="67" t="e">
        <f t="shared" si="31"/>
        <v>#DIV/0!</v>
      </c>
      <c r="O113" s="67" t="e">
        <f t="shared" si="31"/>
        <v>#DIV/0!</v>
      </c>
      <c r="P113" s="67" t="e">
        <f t="shared" si="31"/>
        <v>#DIV/0!</v>
      </c>
      <c r="Q113" s="72" t="e">
        <f>AVERAGE(E113:P113)</f>
        <v>#DIV/0!</v>
      </c>
    </row>
    <row r="114" spans="2:17" ht="30" customHeight="1" thickTop="1" thickBot="1">
      <c r="B114" s="40" t="str">
        <f>C111</f>
        <v/>
      </c>
      <c r="C114" s="139"/>
      <c r="D114" s="48" t="s">
        <v>53</v>
      </c>
      <c r="E114" s="65">
        <f>Anterior!D21</f>
        <v>0</v>
      </c>
      <c r="F114" s="55">
        <f>Anterior!E21</f>
        <v>0</v>
      </c>
      <c r="G114" s="55">
        <f>Anterior!F21</f>
        <v>0</v>
      </c>
      <c r="H114" s="55">
        <f>Anterior!G21</f>
        <v>0</v>
      </c>
      <c r="I114" s="55">
        <f>Anterior!H21</f>
        <v>0</v>
      </c>
      <c r="J114" s="55">
        <f>Anterior!I21</f>
        <v>0</v>
      </c>
      <c r="K114" s="55">
        <f>Anterior!J21</f>
        <v>0</v>
      </c>
      <c r="L114" s="55">
        <f>Anterior!K21</f>
        <v>0</v>
      </c>
      <c r="M114" s="55">
        <f>Anterior!L21</f>
        <v>0</v>
      </c>
      <c r="N114" s="55">
        <f>Anterior!M21</f>
        <v>0</v>
      </c>
      <c r="O114" s="55">
        <f>Anterior!N21</f>
        <v>0</v>
      </c>
      <c r="P114" s="55">
        <f>Anterior!O21</f>
        <v>0</v>
      </c>
      <c r="Q114" s="71">
        <f>IF($D$110="Porcentagem",AVERAGE(E114:P114),SUM(E114:P114))</f>
        <v>0</v>
      </c>
    </row>
    <row r="115" spans="2:17" ht="30" customHeight="1" thickTop="1" thickBot="1">
      <c r="B115" s="40" t="str">
        <f>C111</f>
        <v/>
      </c>
      <c r="C115" s="139"/>
      <c r="D115" s="48" t="s">
        <v>54</v>
      </c>
      <c r="E115" s="66" t="e">
        <f>E114/E112</f>
        <v>#DIV/0!</v>
      </c>
      <c r="F115" s="67" t="e">
        <f t="shared" ref="F115:P115" si="32">F114/F112</f>
        <v>#DIV/0!</v>
      </c>
      <c r="G115" s="67" t="e">
        <f t="shared" si="32"/>
        <v>#DIV/0!</v>
      </c>
      <c r="H115" s="67" t="e">
        <f t="shared" si="32"/>
        <v>#DIV/0!</v>
      </c>
      <c r="I115" s="67" t="e">
        <f t="shared" si="32"/>
        <v>#DIV/0!</v>
      </c>
      <c r="J115" s="67" t="e">
        <f t="shared" si="32"/>
        <v>#DIV/0!</v>
      </c>
      <c r="K115" s="67" t="e">
        <f t="shared" si="32"/>
        <v>#DIV/0!</v>
      </c>
      <c r="L115" s="67" t="e">
        <f t="shared" si="32"/>
        <v>#DIV/0!</v>
      </c>
      <c r="M115" s="67" t="e">
        <f t="shared" si="32"/>
        <v>#DIV/0!</v>
      </c>
      <c r="N115" s="67" t="e">
        <f t="shared" si="32"/>
        <v>#DIV/0!</v>
      </c>
      <c r="O115" s="67" t="e">
        <f t="shared" si="32"/>
        <v>#DIV/0!</v>
      </c>
      <c r="P115" s="67" t="e">
        <f t="shared" si="32"/>
        <v>#DIV/0!</v>
      </c>
      <c r="Q115" s="72" t="e">
        <f>AVERAGE(E115:P115)</f>
        <v>#DIV/0!</v>
      </c>
    </row>
    <row r="116" spans="2:17" ht="7.5" customHeight="1" thickTop="1" thickBot="1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</row>
    <row r="117" spans="2:17" ht="30" customHeight="1" thickTop="1" thickBot="1">
      <c r="B117" s="40" t="str">
        <f>C118</f>
        <v/>
      </c>
      <c r="C117" s="41" t="s">
        <v>27</v>
      </c>
      <c r="D117" s="47">
        <f>Cad!E22</f>
        <v>0</v>
      </c>
      <c r="E117" s="69" t="s">
        <v>33</v>
      </c>
      <c r="F117" s="70" t="s">
        <v>34</v>
      </c>
      <c r="G117" s="70" t="s">
        <v>35</v>
      </c>
      <c r="H117" s="70" t="s">
        <v>36</v>
      </c>
      <c r="I117" s="70" t="s">
        <v>37</v>
      </c>
      <c r="J117" s="70" t="s">
        <v>38</v>
      </c>
      <c r="K117" s="70" t="s">
        <v>39</v>
      </c>
      <c r="L117" s="70" t="s">
        <v>40</v>
      </c>
      <c r="M117" s="70" t="s">
        <v>41</v>
      </c>
      <c r="N117" s="70" t="s">
        <v>42</v>
      </c>
      <c r="O117" s="70" t="s">
        <v>43</v>
      </c>
      <c r="P117" s="70" t="s">
        <v>44</v>
      </c>
      <c r="Q117" s="75" t="s">
        <v>45</v>
      </c>
    </row>
    <row r="118" spans="2:17" ht="30" customHeight="1" thickTop="1" thickBot="1">
      <c r="B118" s="40" t="str">
        <f>C118</f>
        <v/>
      </c>
      <c r="C118" s="136" t="str">
        <f>IF(Cad!D22="","",Cad!C22&amp;" : "&amp;Cad!D22)</f>
        <v/>
      </c>
      <c r="D118" s="48" t="s">
        <v>50</v>
      </c>
      <c r="E118" s="65">
        <f>Metas!D22</f>
        <v>0</v>
      </c>
      <c r="F118" s="55">
        <f>Metas!E22</f>
        <v>0</v>
      </c>
      <c r="G118" s="55">
        <f>Metas!F22</f>
        <v>0</v>
      </c>
      <c r="H118" s="55">
        <f>Metas!G22</f>
        <v>0</v>
      </c>
      <c r="I118" s="55">
        <f>Metas!H22</f>
        <v>0</v>
      </c>
      <c r="J118" s="55">
        <f>Metas!I22</f>
        <v>0</v>
      </c>
      <c r="K118" s="55">
        <f>Metas!J22</f>
        <v>0</v>
      </c>
      <c r="L118" s="55">
        <f>Metas!K22</f>
        <v>0</v>
      </c>
      <c r="M118" s="55">
        <f>Metas!L22</f>
        <v>0</v>
      </c>
      <c r="N118" s="55">
        <f>Metas!M22</f>
        <v>0</v>
      </c>
      <c r="O118" s="55">
        <f>Metas!N22</f>
        <v>0</v>
      </c>
      <c r="P118" s="55">
        <f>Metas!O22</f>
        <v>0</v>
      </c>
      <c r="Q118" s="71">
        <f>IF($D$117="Porcentagem",AVERAGE(E118:P118),SUM(E118:P118))</f>
        <v>0</v>
      </c>
    </row>
    <row r="119" spans="2:17" ht="30" customHeight="1" thickTop="1" thickBot="1">
      <c r="B119" s="40" t="str">
        <f>C118</f>
        <v/>
      </c>
      <c r="C119" s="137"/>
      <c r="D119" s="48" t="s">
        <v>51</v>
      </c>
      <c r="E119" s="65">
        <f>Atual!D22</f>
        <v>0</v>
      </c>
      <c r="F119" s="55">
        <f>Atual!E22</f>
        <v>0</v>
      </c>
      <c r="G119" s="55">
        <f>Atual!F22</f>
        <v>0</v>
      </c>
      <c r="H119" s="55">
        <f>Atual!G22</f>
        <v>0</v>
      </c>
      <c r="I119" s="55">
        <f>Atual!H22</f>
        <v>0</v>
      </c>
      <c r="J119" s="55">
        <f>Atual!I22</f>
        <v>0</v>
      </c>
      <c r="K119" s="55">
        <f>Atual!J22</f>
        <v>0</v>
      </c>
      <c r="L119" s="55">
        <f>Atual!K22</f>
        <v>0</v>
      </c>
      <c r="M119" s="55">
        <f>Atual!L22</f>
        <v>0</v>
      </c>
      <c r="N119" s="55">
        <f>Atual!M22</f>
        <v>0</v>
      </c>
      <c r="O119" s="55">
        <f>Atual!N22</f>
        <v>0</v>
      </c>
      <c r="P119" s="55">
        <f>Atual!O22</f>
        <v>0</v>
      </c>
      <c r="Q119" s="71">
        <f>IF($D$117="Porcentagem",AVERAGE(E119:P119),SUM(E119:P119))</f>
        <v>0</v>
      </c>
    </row>
    <row r="120" spans="2:17" ht="30" customHeight="1" thickTop="1" thickBot="1">
      <c r="B120" s="40" t="str">
        <f>C118</f>
        <v/>
      </c>
      <c r="C120" s="137"/>
      <c r="D120" s="48" t="s">
        <v>52</v>
      </c>
      <c r="E120" s="66" t="e">
        <f>E119/E118</f>
        <v>#DIV/0!</v>
      </c>
      <c r="F120" s="67" t="e">
        <f t="shared" ref="F120:P120" si="33">F119/F118</f>
        <v>#DIV/0!</v>
      </c>
      <c r="G120" s="67" t="e">
        <f t="shared" si="33"/>
        <v>#DIV/0!</v>
      </c>
      <c r="H120" s="67" t="e">
        <f t="shared" si="33"/>
        <v>#DIV/0!</v>
      </c>
      <c r="I120" s="67" t="e">
        <f t="shared" si="33"/>
        <v>#DIV/0!</v>
      </c>
      <c r="J120" s="67" t="e">
        <f t="shared" si="33"/>
        <v>#DIV/0!</v>
      </c>
      <c r="K120" s="67" t="e">
        <f t="shared" si="33"/>
        <v>#DIV/0!</v>
      </c>
      <c r="L120" s="67" t="e">
        <f t="shared" si="33"/>
        <v>#DIV/0!</v>
      </c>
      <c r="M120" s="67" t="e">
        <f t="shared" si="33"/>
        <v>#DIV/0!</v>
      </c>
      <c r="N120" s="67" t="e">
        <f t="shared" si="33"/>
        <v>#DIV/0!</v>
      </c>
      <c r="O120" s="67" t="e">
        <f t="shared" si="33"/>
        <v>#DIV/0!</v>
      </c>
      <c r="P120" s="67" t="e">
        <f t="shared" si="33"/>
        <v>#DIV/0!</v>
      </c>
      <c r="Q120" s="72" t="e">
        <f>AVERAGE(E120:P120)</f>
        <v>#DIV/0!</v>
      </c>
    </row>
    <row r="121" spans="2:17" ht="30" customHeight="1" thickTop="1" thickBot="1">
      <c r="B121" s="40" t="str">
        <f>C118</f>
        <v/>
      </c>
      <c r="C121" s="137"/>
      <c r="D121" s="48" t="s">
        <v>53</v>
      </c>
      <c r="E121" s="65">
        <f>Anterior!D22</f>
        <v>0</v>
      </c>
      <c r="F121" s="55">
        <f>Anterior!E22</f>
        <v>0</v>
      </c>
      <c r="G121" s="55">
        <f>Anterior!F22</f>
        <v>0</v>
      </c>
      <c r="H121" s="55">
        <f>Anterior!G22</f>
        <v>0</v>
      </c>
      <c r="I121" s="55">
        <f>Anterior!H22</f>
        <v>0</v>
      </c>
      <c r="J121" s="55">
        <f>Anterior!I22</f>
        <v>0</v>
      </c>
      <c r="K121" s="55">
        <f>Anterior!J22</f>
        <v>0</v>
      </c>
      <c r="L121" s="55">
        <f>Anterior!K22</f>
        <v>0</v>
      </c>
      <c r="M121" s="55">
        <f>Anterior!L22</f>
        <v>0</v>
      </c>
      <c r="N121" s="55">
        <f>Anterior!M22</f>
        <v>0</v>
      </c>
      <c r="O121" s="55">
        <f>Anterior!N22</f>
        <v>0</v>
      </c>
      <c r="P121" s="55">
        <f>Anterior!O22</f>
        <v>0</v>
      </c>
      <c r="Q121" s="71">
        <f>IF($D$117="Porcentagem",AVERAGE(E121:P121),SUM(E121:P121))</f>
        <v>0</v>
      </c>
    </row>
    <row r="122" spans="2:17" ht="30" customHeight="1" thickTop="1" thickBot="1">
      <c r="B122" s="40" t="str">
        <f>C118</f>
        <v/>
      </c>
      <c r="C122" s="138"/>
      <c r="D122" s="48" t="s">
        <v>54</v>
      </c>
      <c r="E122" s="66" t="e">
        <f>E121/E119</f>
        <v>#DIV/0!</v>
      </c>
      <c r="F122" s="67" t="e">
        <f t="shared" ref="F122:P122" si="34">F121/F119</f>
        <v>#DIV/0!</v>
      </c>
      <c r="G122" s="67" t="e">
        <f t="shared" si="34"/>
        <v>#DIV/0!</v>
      </c>
      <c r="H122" s="67" t="e">
        <f t="shared" si="34"/>
        <v>#DIV/0!</v>
      </c>
      <c r="I122" s="67" t="e">
        <f t="shared" si="34"/>
        <v>#DIV/0!</v>
      </c>
      <c r="J122" s="67" t="e">
        <f t="shared" si="34"/>
        <v>#DIV/0!</v>
      </c>
      <c r="K122" s="67" t="e">
        <f t="shared" si="34"/>
        <v>#DIV/0!</v>
      </c>
      <c r="L122" s="67" t="e">
        <f t="shared" si="34"/>
        <v>#DIV/0!</v>
      </c>
      <c r="M122" s="67" t="e">
        <f t="shared" si="34"/>
        <v>#DIV/0!</v>
      </c>
      <c r="N122" s="67" t="e">
        <f t="shared" si="34"/>
        <v>#DIV/0!</v>
      </c>
      <c r="O122" s="67" t="e">
        <f t="shared" si="34"/>
        <v>#DIV/0!</v>
      </c>
      <c r="P122" s="67" t="e">
        <f t="shared" si="34"/>
        <v>#DIV/0!</v>
      </c>
      <c r="Q122" s="72" t="e">
        <f>AVERAGE(E122:P122)</f>
        <v>#DIV/0!</v>
      </c>
    </row>
    <row r="123" spans="2:17" ht="7.5" customHeight="1" thickTop="1" thickBot="1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</row>
    <row r="124" spans="2:17" ht="30" customHeight="1" thickTop="1" thickBot="1">
      <c r="B124" s="40" t="str">
        <f>C125</f>
        <v/>
      </c>
      <c r="C124" s="41" t="s">
        <v>27</v>
      </c>
      <c r="D124" s="47">
        <f>Cad!E23</f>
        <v>0</v>
      </c>
      <c r="E124" s="69" t="s">
        <v>33</v>
      </c>
      <c r="F124" s="70" t="s">
        <v>34</v>
      </c>
      <c r="G124" s="70" t="s">
        <v>35</v>
      </c>
      <c r="H124" s="70" t="s">
        <v>36</v>
      </c>
      <c r="I124" s="70" t="s">
        <v>37</v>
      </c>
      <c r="J124" s="70" t="s">
        <v>38</v>
      </c>
      <c r="K124" s="70" t="s">
        <v>39</v>
      </c>
      <c r="L124" s="70" t="s">
        <v>40</v>
      </c>
      <c r="M124" s="70" t="s">
        <v>41</v>
      </c>
      <c r="N124" s="70" t="s">
        <v>42</v>
      </c>
      <c r="O124" s="70" t="s">
        <v>43</v>
      </c>
      <c r="P124" s="70" t="s">
        <v>44</v>
      </c>
      <c r="Q124" s="75" t="s">
        <v>45</v>
      </c>
    </row>
    <row r="125" spans="2:17" ht="30" customHeight="1" thickTop="1" thickBot="1">
      <c r="B125" s="40" t="str">
        <f>C125</f>
        <v/>
      </c>
      <c r="C125" s="136" t="str">
        <f>IF(Cad!D23="","",Cad!C23&amp;" : "&amp;Cad!D23)</f>
        <v/>
      </c>
      <c r="D125" s="48" t="s">
        <v>50</v>
      </c>
      <c r="E125" s="65">
        <f>Metas!D23</f>
        <v>0</v>
      </c>
      <c r="F125" s="55">
        <f>Metas!E23</f>
        <v>0</v>
      </c>
      <c r="G125" s="55">
        <f>Metas!F23</f>
        <v>0</v>
      </c>
      <c r="H125" s="55">
        <f>Metas!G23</f>
        <v>0</v>
      </c>
      <c r="I125" s="55">
        <f>Metas!H23</f>
        <v>0</v>
      </c>
      <c r="J125" s="55">
        <f>Metas!I23</f>
        <v>0</v>
      </c>
      <c r="K125" s="55">
        <f>Metas!J23</f>
        <v>0</v>
      </c>
      <c r="L125" s="55">
        <f>Metas!K23</f>
        <v>0</v>
      </c>
      <c r="M125" s="55">
        <f>Metas!L23</f>
        <v>0</v>
      </c>
      <c r="N125" s="55">
        <f>Metas!M23</f>
        <v>0</v>
      </c>
      <c r="O125" s="55">
        <f>Metas!N23</f>
        <v>0</v>
      </c>
      <c r="P125" s="55">
        <f>Metas!O23</f>
        <v>0</v>
      </c>
      <c r="Q125" s="71">
        <f>IF($D$124="Porcentagem",AVERAGE(E125:P125),SUM(E125:P125))</f>
        <v>0</v>
      </c>
    </row>
    <row r="126" spans="2:17" ht="30" customHeight="1" thickTop="1" thickBot="1">
      <c r="B126" s="40" t="str">
        <f>C125</f>
        <v/>
      </c>
      <c r="C126" s="137"/>
      <c r="D126" s="48" t="s">
        <v>51</v>
      </c>
      <c r="E126" s="65">
        <f>Atual!D23</f>
        <v>0</v>
      </c>
      <c r="F126" s="55">
        <f>Atual!E23</f>
        <v>0</v>
      </c>
      <c r="G126" s="55">
        <f>Atual!F23</f>
        <v>0</v>
      </c>
      <c r="H126" s="55">
        <f>Atual!G23</f>
        <v>0</v>
      </c>
      <c r="I126" s="55">
        <f>Atual!H23</f>
        <v>0</v>
      </c>
      <c r="J126" s="55">
        <f>Atual!I23</f>
        <v>0</v>
      </c>
      <c r="K126" s="55">
        <f>Atual!J23</f>
        <v>0</v>
      </c>
      <c r="L126" s="55">
        <f>Atual!K23</f>
        <v>0</v>
      </c>
      <c r="M126" s="55">
        <f>Atual!L23</f>
        <v>0</v>
      </c>
      <c r="N126" s="55">
        <f>Atual!M23</f>
        <v>0</v>
      </c>
      <c r="O126" s="55">
        <f>Atual!N23</f>
        <v>0</v>
      </c>
      <c r="P126" s="55">
        <f>Atual!O23</f>
        <v>0</v>
      </c>
      <c r="Q126" s="71">
        <f>IF($D$124="Porcentagem",AVERAGE(E126:P126),SUM(E126:P126))</f>
        <v>0</v>
      </c>
    </row>
    <row r="127" spans="2:17" ht="30" customHeight="1" thickTop="1" thickBot="1">
      <c r="B127" s="40" t="str">
        <f>C125</f>
        <v/>
      </c>
      <c r="C127" s="137"/>
      <c r="D127" s="48" t="s">
        <v>52</v>
      </c>
      <c r="E127" s="66" t="e">
        <f>E126/E125</f>
        <v>#DIV/0!</v>
      </c>
      <c r="F127" s="67" t="e">
        <f t="shared" ref="F127:P127" si="35">F126/F125</f>
        <v>#DIV/0!</v>
      </c>
      <c r="G127" s="67" t="e">
        <f t="shared" si="35"/>
        <v>#DIV/0!</v>
      </c>
      <c r="H127" s="67" t="e">
        <f t="shared" si="35"/>
        <v>#DIV/0!</v>
      </c>
      <c r="I127" s="67" t="e">
        <f t="shared" si="35"/>
        <v>#DIV/0!</v>
      </c>
      <c r="J127" s="67" t="e">
        <f t="shared" si="35"/>
        <v>#DIV/0!</v>
      </c>
      <c r="K127" s="67" t="e">
        <f t="shared" si="35"/>
        <v>#DIV/0!</v>
      </c>
      <c r="L127" s="67" t="e">
        <f t="shared" si="35"/>
        <v>#DIV/0!</v>
      </c>
      <c r="M127" s="67" t="e">
        <f t="shared" si="35"/>
        <v>#DIV/0!</v>
      </c>
      <c r="N127" s="67" t="e">
        <f t="shared" si="35"/>
        <v>#DIV/0!</v>
      </c>
      <c r="O127" s="67" t="e">
        <f t="shared" si="35"/>
        <v>#DIV/0!</v>
      </c>
      <c r="P127" s="67" t="e">
        <f t="shared" si="35"/>
        <v>#DIV/0!</v>
      </c>
      <c r="Q127" s="72" t="e">
        <f>AVERAGE(E127:P127)</f>
        <v>#DIV/0!</v>
      </c>
    </row>
    <row r="128" spans="2:17" ht="30" customHeight="1" thickTop="1" thickBot="1">
      <c r="B128" s="40" t="str">
        <f>C125</f>
        <v/>
      </c>
      <c r="C128" s="137"/>
      <c r="D128" s="48" t="s">
        <v>53</v>
      </c>
      <c r="E128" s="65">
        <f>Anterior!D23</f>
        <v>0</v>
      </c>
      <c r="F128" s="55">
        <f>Anterior!E23</f>
        <v>0</v>
      </c>
      <c r="G128" s="55">
        <f>Anterior!F23</f>
        <v>0</v>
      </c>
      <c r="H128" s="55">
        <f>Anterior!G23</f>
        <v>0</v>
      </c>
      <c r="I128" s="55">
        <f>Anterior!H23</f>
        <v>0</v>
      </c>
      <c r="J128" s="55">
        <f>Anterior!I23</f>
        <v>0</v>
      </c>
      <c r="K128" s="55">
        <f>Anterior!J23</f>
        <v>0</v>
      </c>
      <c r="L128" s="55">
        <f>Anterior!K23</f>
        <v>0</v>
      </c>
      <c r="M128" s="55">
        <f>Anterior!L23</f>
        <v>0</v>
      </c>
      <c r="N128" s="55">
        <f>Anterior!M23</f>
        <v>0</v>
      </c>
      <c r="O128" s="55">
        <f>Anterior!N23</f>
        <v>0</v>
      </c>
      <c r="P128" s="55">
        <f>Anterior!O23</f>
        <v>0</v>
      </c>
      <c r="Q128" s="71">
        <f>IF($D$124="Porcentagem",AVERAGE(E128:P128),SUM(E128:P128))</f>
        <v>0</v>
      </c>
    </row>
    <row r="129" spans="2:17" ht="30" customHeight="1" thickTop="1" thickBot="1">
      <c r="B129" s="40" t="str">
        <f>C125</f>
        <v/>
      </c>
      <c r="C129" s="138"/>
      <c r="D129" s="48" t="s">
        <v>54</v>
      </c>
      <c r="E129" s="66" t="e">
        <f>E128/E126</f>
        <v>#DIV/0!</v>
      </c>
      <c r="F129" s="67" t="e">
        <f t="shared" ref="F129:P129" si="36">F128/F126</f>
        <v>#DIV/0!</v>
      </c>
      <c r="G129" s="67" t="e">
        <f t="shared" si="36"/>
        <v>#DIV/0!</v>
      </c>
      <c r="H129" s="67" t="e">
        <f t="shared" si="36"/>
        <v>#DIV/0!</v>
      </c>
      <c r="I129" s="67" t="e">
        <f t="shared" si="36"/>
        <v>#DIV/0!</v>
      </c>
      <c r="J129" s="67" t="e">
        <f t="shared" si="36"/>
        <v>#DIV/0!</v>
      </c>
      <c r="K129" s="67" t="e">
        <f t="shared" si="36"/>
        <v>#DIV/0!</v>
      </c>
      <c r="L129" s="67" t="e">
        <f t="shared" si="36"/>
        <v>#DIV/0!</v>
      </c>
      <c r="M129" s="67" t="e">
        <f t="shared" si="36"/>
        <v>#DIV/0!</v>
      </c>
      <c r="N129" s="67" t="e">
        <f t="shared" si="36"/>
        <v>#DIV/0!</v>
      </c>
      <c r="O129" s="67" t="e">
        <f t="shared" si="36"/>
        <v>#DIV/0!</v>
      </c>
      <c r="P129" s="67" t="e">
        <f t="shared" si="36"/>
        <v>#DIV/0!</v>
      </c>
      <c r="Q129" s="72" t="e">
        <f>AVERAGE(E129:P129)</f>
        <v>#DIV/0!</v>
      </c>
    </row>
    <row r="130" spans="2:17" ht="7.5" customHeight="1" thickTop="1" thickBot="1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</row>
    <row r="131" spans="2:17" ht="30" customHeight="1" thickTop="1" thickBot="1">
      <c r="B131" s="40" t="str">
        <f>C132</f>
        <v/>
      </c>
      <c r="C131" s="41" t="s">
        <v>27</v>
      </c>
      <c r="D131" s="47">
        <f>Cad!E24</f>
        <v>0</v>
      </c>
      <c r="E131" s="69" t="s">
        <v>33</v>
      </c>
      <c r="F131" s="70" t="s">
        <v>34</v>
      </c>
      <c r="G131" s="70" t="s">
        <v>35</v>
      </c>
      <c r="H131" s="70" t="s">
        <v>36</v>
      </c>
      <c r="I131" s="70" t="s">
        <v>37</v>
      </c>
      <c r="J131" s="70" t="s">
        <v>38</v>
      </c>
      <c r="K131" s="70" t="s">
        <v>39</v>
      </c>
      <c r="L131" s="70" t="s">
        <v>40</v>
      </c>
      <c r="M131" s="70" t="s">
        <v>41</v>
      </c>
      <c r="N131" s="70" t="s">
        <v>42</v>
      </c>
      <c r="O131" s="70" t="s">
        <v>43</v>
      </c>
      <c r="P131" s="70" t="s">
        <v>44</v>
      </c>
      <c r="Q131" s="75" t="s">
        <v>45</v>
      </c>
    </row>
    <row r="132" spans="2:17" ht="30" customHeight="1" thickTop="1" thickBot="1">
      <c r="B132" s="40" t="str">
        <f>C132</f>
        <v/>
      </c>
      <c r="C132" s="139" t="str">
        <f>IF(Cad!D24="","",Cad!C24&amp;" : "&amp;Cad!D24)</f>
        <v/>
      </c>
      <c r="D132" s="48" t="s">
        <v>50</v>
      </c>
      <c r="E132" s="65">
        <f>Metas!D24</f>
        <v>0</v>
      </c>
      <c r="F132" s="55">
        <f>Metas!E24</f>
        <v>0</v>
      </c>
      <c r="G132" s="55">
        <f>Metas!F24</f>
        <v>0</v>
      </c>
      <c r="H132" s="55">
        <f>Metas!G24</f>
        <v>0</v>
      </c>
      <c r="I132" s="55">
        <f>Metas!H24</f>
        <v>0</v>
      </c>
      <c r="J132" s="55">
        <f>Metas!I24</f>
        <v>0</v>
      </c>
      <c r="K132" s="55">
        <f>Metas!J24</f>
        <v>0</v>
      </c>
      <c r="L132" s="55">
        <f>Metas!K24</f>
        <v>0</v>
      </c>
      <c r="M132" s="55">
        <f>Metas!L24</f>
        <v>0</v>
      </c>
      <c r="N132" s="55">
        <f>Metas!M24</f>
        <v>0</v>
      </c>
      <c r="O132" s="55">
        <f>Metas!N24</f>
        <v>0</v>
      </c>
      <c r="P132" s="55">
        <f>Metas!O24</f>
        <v>0</v>
      </c>
      <c r="Q132" s="71">
        <f>IF($D$131="Porcentagem",AVERAGE(E132:P132),SUM(E132:P132))</f>
        <v>0</v>
      </c>
    </row>
    <row r="133" spans="2:17" ht="30" customHeight="1" thickTop="1" thickBot="1">
      <c r="B133" s="40" t="str">
        <f>C132</f>
        <v/>
      </c>
      <c r="C133" s="139"/>
      <c r="D133" s="48" t="s">
        <v>51</v>
      </c>
      <c r="E133" s="65">
        <f>Atual!D24</f>
        <v>0</v>
      </c>
      <c r="F133" s="55">
        <f>Atual!E24</f>
        <v>0</v>
      </c>
      <c r="G133" s="55">
        <f>Atual!F24</f>
        <v>0</v>
      </c>
      <c r="H133" s="55">
        <f>Atual!G24</f>
        <v>0</v>
      </c>
      <c r="I133" s="55">
        <f>Atual!H24</f>
        <v>0</v>
      </c>
      <c r="J133" s="55">
        <f>Atual!I24</f>
        <v>0</v>
      </c>
      <c r="K133" s="55">
        <f>Atual!J24</f>
        <v>0</v>
      </c>
      <c r="L133" s="55">
        <f>Atual!K24</f>
        <v>0</v>
      </c>
      <c r="M133" s="55">
        <f>Atual!L24</f>
        <v>0</v>
      </c>
      <c r="N133" s="55">
        <f>Atual!M24</f>
        <v>0</v>
      </c>
      <c r="O133" s="55">
        <f>Atual!N24</f>
        <v>0</v>
      </c>
      <c r="P133" s="55">
        <f>Atual!O24</f>
        <v>0</v>
      </c>
      <c r="Q133" s="71">
        <f>IF($D$131="Porcentagem",AVERAGE(E133:P133),SUM(E133:P133))</f>
        <v>0</v>
      </c>
    </row>
    <row r="134" spans="2:17" ht="30" customHeight="1" thickTop="1" thickBot="1">
      <c r="B134" s="40" t="str">
        <f>C132</f>
        <v/>
      </c>
      <c r="C134" s="139"/>
      <c r="D134" s="48" t="s">
        <v>52</v>
      </c>
      <c r="E134" s="66" t="e">
        <f>E133/E132</f>
        <v>#DIV/0!</v>
      </c>
      <c r="F134" s="67" t="e">
        <f t="shared" ref="F134:P134" si="37">F133/F132</f>
        <v>#DIV/0!</v>
      </c>
      <c r="G134" s="67" t="e">
        <f t="shared" si="37"/>
        <v>#DIV/0!</v>
      </c>
      <c r="H134" s="67" t="e">
        <f t="shared" si="37"/>
        <v>#DIV/0!</v>
      </c>
      <c r="I134" s="67" t="e">
        <f t="shared" si="37"/>
        <v>#DIV/0!</v>
      </c>
      <c r="J134" s="67" t="e">
        <f t="shared" si="37"/>
        <v>#DIV/0!</v>
      </c>
      <c r="K134" s="67" t="e">
        <f t="shared" si="37"/>
        <v>#DIV/0!</v>
      </c>
      <c r="L134" s="67" t="e">
        <f t="shared" si="37"/>
        <v>#DIV/0!</v>
      </c>
      <c r="M134" s="67" t="e">
        <f t="shared" si="37"/>
        <v>#DIV/0!</v>
      </c>
      <c r="N134" s="67" t="e">
        <f t="shared" si="37"/>
        <v>#DIV/0!</v>
      </c>
      <c r="O134" s="67" t="e">
        <f t="shared" si="37"/>
        <v>#DIV/0!</v>
      </c>
      <c r="P134" s="67" t="e">
        <f t="shared" si="37"/>
        <v>#DIV/0!</v>
      </c>
      <c r="Q134" s="72" t="e">
        <f>AVERAGE(E134:P134)</f>
        <v>#DIV/0!</v>
      </c>
    </row>
    <row r="135" spans="2:17" ht="30" customHeight="1" thickTop="1" thickBot="1">
      <c r="B135" s="40" t="str">
        <f>C132</f>
        <v/>
      </c>
      <c r="C135" s="139"/>
      <c r="D135" s="48" t="s">
        <v>53</v>
      </c>
      <c r="E135" s="65">
        <f>Anterior!D24</f>
        <v>0</v>
      </c>
      <c r="F135" s="55">
        <f>Anterior!E24</f>
        <v>0</v>
      </c>
      <c r="G135" s="55">
        <f>Anterior!F24</f>
        <v>0</v>
      </c>
      <c r="H135" s="55">
        <f>Anterior!G24</f>
        <v>0</v>
      </c>
      <c r="I135" s="55">
        <f>Anterior!H24</f>
        <v>0</v>
      </c>
      <c r="J135" s="55">
        <f>Anterior!I24</f>
        <v>0</v>
      </c>
      <c r="K135" s="55">
        <f>Anterior!J24</f>
        <v>0</v>
      </c>
      <c r="L135" s="55">
        <f>Anterior!K24</f>
        <v>0</v>
      </c>
      <c r="M135" s="55">
        <f>Anterior!L24</f>
        <v>0</v>
      </c>
      <c r="N135" s="55">
        <f>Anterior!M24</f>
        <v>0</v>
      </c>
      <c r="O135" s="55">
        <f>Anterior!N24</f>
        <v>0</v>
      </c>
      <c r="P135" s="55">
        <f>Anterior!O24</f>
        <v>0</v>
      </c>
      <c r="Q135" s="71">
        <f>IF($D$131="Porcentagem",AVERAGE(E135:P135),SUM(E135:P135))</f>
        <v>0</v>
      </c>
    </row>
    <row r="136" spans="2:17" ht="30" customHeight="1" thickTop="1" thickBot="1">
      <c r="B136" s="40" t="str">
        <f>C132</f>
        <v/>
      </c>
      <c r="C136" s="139"/>
      <c r="D136" s="48" t="s">
        <v>54</v>
      </c>
      <c r="E136" s="66" t="e">
        <f>E135/E133</f>
        <v>#DIV/0!</v>
      </c>
      <c r="F136" s="67" t="e">
        <f t="shared" ref="F136:P136" si="38">F135/F133</f>
        <v>#DIV/0!</v>
      </c>
      <c r="G136" s="67" t="e">
        <f t="shared" si="38"/>
        <v>#DIV/0!</v>
      </c>
      <c r="H136" s="67" t="e">
        <f t="shared" si="38"/>
        <v>#DIV/0!</v>
      </c>
      <c r="I136" s="67" t="e">
        <f t="shared" si="38"/>
        <v>#DIV/0!</v>
      </c>
      <c r="J136" s="67" t="e">
        <f t="shared" si="38"/>
        <v>#DIV/0!</v>
      </c>
      <c r="K136" s="67" t="e">
        <f t="shared" si="38"/>
        <v>#DIV/0!</v>
      </c>
      <c r="L136" s="67" t="e">
        <f t="shared" si="38"/>
        <v>#DIV/0!</v>
      </c>
      <c r="M136" s="67" t="e">
        <f t="shared" si="38"/>
        <v>#DIV/0!</v>
      </c>
      <c r="N136" s="67" t="e">
        <f t="shared" si="38"/>
        <v>#DIV/0!</v>
      </c>
      <c r="O136" s="67" t="e">
        <f t="shared" si="38"/>
        <v>#DIV/0!</v>
      </c>
      <c r="P136" s="67" t="e">
        <f t="shared" si="38"/>
        <v>#DIV/0!</v>
      </c>
      <c r="Q136" s="72" t="e">
        <f>AVERAGE(E136:P136)</f>
        <v>#DIV/0!</v>
      </c>
    </row>
    <row r="137" spans="2:17" ht="7.5" customHeight="1" thickTop="1" thickBot="1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</row>
    <row r="138" spans="2:17" ht="30" customHeight="1" thickTop="1" thickBot="1">
      <c r="B138" s="40" t="str">
        <f>C139</f>
        <v/>
      </c>
      <c r="C138" s="41" t="s">
        <v>27</v>
      </c>
      <c r="D138" s="47">
        <f>Cad!E25</f>
        <v>0</v>
      </c>
      <c r="E138" s="69" t="s">
        <v>33</v>
      </c>
      <c r="F138" s="70" t="s">
        <v>34</v>
      </c>
      <c r="G138" s="70" t="s">
        <v>35</v>
      </c>
      <c r="H138" s="70" t="s">
        <v>36</v>
      </c>
      <c r="I138" s="70" t="s">
        <v>37</v>
      </c>
      <c r="J138" s="70" t="s">
        <v>38</v>
      </c>
      <c r="K138" s="70" t="s">
        <v>39</v>
      </c>
      <c r="L138" s="70" t="s">
        <v>40</v>
      </c>
      <c r="M138" s="70" t="s">
        <v>41</v>
      </c>
      <c r="N138" s="70" t="s">
        <v>42</v>
      </c>
      <c r="O138" s="70" t="s">
        <v>43</v>
      </c>
      <c r="P138" s="70" t="s">
        <v>44</v>
      </c>
      <c r="Q138" s="75" t="s">
        <v>45</v>
      </c>
    </row>
    <row r="139" spans="2:17" ht="30" customHeight="1" thickTop="1" thickBot="1">
      <c r="B139" s="40" t="str">
        <f>C139</f>
        <v/>
      </c>
      <c r="C139" s="136" t="str">
        <f>IF(Cad!D25="","",Cad!C25&amp;" : "&amp;Cad!D25)</f>
        <v/>
      </c>
      <c r="D139" s="48" t="s">
        <v>50</v>
      </c>
      <c r="E139" s="65">
        <f>Metas!D25</f>
        <v>0</v>
      </c>
      <c r="F139" s="55">
        <f>Metas!E25</f>
        <v>0</v>
      </c>
      <c r="G139" s="55">
        <f>Metas!F25</f>
        <v>0</v>
      </c>
      <c r="H139" s="55">
        <f>Metas!G25</f>
        <v>0</v>
      </c>
      <c r="I139" s="55">
        <f>Metas!H25</f>
        <v>0</v>
      </c>
      <c r="J139" s="55">
        <f>Metas!I25</f>
        <v>0</v>
      </c>
      <c r="K139" s="55">
        <f>Metas!J25</f>
        <v>0</v>
      </c>
      <c r="L139" s="55">
        <f>Metas!K25</f>
        <v>0</v>
      </c>
      <c r="M139" s="55">
        <f>Metas!L25</f>
        <v>0</v>
      </c>
      <c r="N139" s="55">
        <f>Metas!M25</f>
        <v>0</v>
      </c>
      <c r="O139" s="55">
        <f>Metas!N25</f>
        <v>0</v>
      </c>
      <c r="P139" s="55">
        <f>Metas!O25</f>
        <v>0</v>
      </c>
      <c r="Q139" s="71">
        <f>IF($D$138="Porcentagem",AVERAGE(E139:P139),SUM(E139:P139))</f>
        <v>0</v>
      </c>
    </row>
    <row r="140" spans="2:17" ht="30" customHeight="1" thickTop="1" thickBot="1">
      <c r="B140" s="40" t="str">
        <f>C139</f>
        <v/>
      </c>
      <c r="C140" s="137"/>
      <c r="D140" s="48" t="s">
        <v>51</v>
      </c>
      <c r="E140" s="65">
        <f>Atual!D25</f>
        <v>0</v>
      </c>
      <c r="F140" s="55">
        <f>Atual!E25</f>
        <v>0</v>
      </c>
      <c r="G140" s="55">
        <f>Atual!F25</f>
        <v>0</v>
      </c>
      <c r="H140" s="55">
        <f>Atual!G25</f>
        <v>0</v>
      </c>
      <c r="I140" s="55">
        <f>Atual!H25</f>
        <v>0</v>
      </c>
      <c r="J140" s="55">
        <f>Atual!I25</f>
        <v>0</v>
      </c>
      <c r="K140" s="55">
        <f>Atual!J25</f>
        <v>0</v>
      </c>
      <c r="L140" s="55">
        <f>Atual!K25</f>
        <v>0</v>
      </c>
      <c r="M140" s="55">
        <f>Atual!L25</f>
        <v>0</v>
      </c>
      <c r="N140" s="55">
        <f>Atual!M25</f>
        <v>0</v>
      </c>
      <c r="O140" s="55">
        <f>Atual!N25</f>
        <v>0</v>
      </c>
      <c r="P140" s="55">
        <f>Atual!O25</f>
        <v>0</v>
      </c>
      <c r="Q140" s="71">
        <f>IF($D$138="Porcentagem",AVERAGE(E140:P140),SUM(E140:P140))</f>
        <v>0</v>
      </c>
    </row>
    <row r="141" spans="2:17" ht="30" customHeight="1" thickTop="1" thickBot="1">
      <c r="B141" s="40" t="str">
        <f>C139</f>
        <v/>
      </c>
      <c r="C141" s="137"/>
      <c r="D141" s="48" t="s">
        <v>52</v>
      </c>
      <c r="E141" s="66" t="e">
        <f>E140/E139</f>
        <v>#DIV/0!</v>
      </c>
      <c r="F141" s="67" t="e">
        <f t="shared" ref="F141:P141" si="39">F140/F139</f>
        <v>#DIV/0!</v>
      </c>
      <c r="G141" s="67" t="e">
        <f t="shared" si="39"/>
        <v>#DIV/0!</v>
      </c>
      <c r="H141" s="67" t="e">
        <f t="shared" si="39"/>
        <v>#DIV/0!</v>
      </c>
      <c r="I141" s="67" t="e">
        <f t="shared" si="39"/>
        <v>#DIV/0!</v>
      </c>
      <c r="J141" s="67" t="e">
        <f t="shared" si="39"/>
        <v>#DIV/0!</v>
      </c>
      <c r="K141" s="67" t="e">
        <f t="shared" si="39"/>
        <v>#DIV/0!</v>
      </c>
      <c r="L141" s="67" t="e">
        <f t="shared" si="39"/>
        <v>#DIV/0!</v>
      </c>
      <c r="M141" s="67" t="e">
        <f t="shared" si="39"/>
        <v>#DIV/0!</v>
      </c>
      <c r="N141" s="67" t="e">
        <f t="shared" si="39"/>
        <v>#DIV/0!</v>
      </c>
      <c r="O141" s="67" t="e">
        <f t="shared" si="39"/>
        <v>#DIV/0!</v>
      </c>
      <c r="P141" s="67" t="e">
        <f t="shared" si="39"/>
        <v>#DIV/0!</v>
      </c>
      <c r="Q141" s="72" t="e">
        <f>AVERAGE(E141:P141)</f>
        <v>#DIV/0!</v>
      </c>
    </row>
    <row r="142" spans="2:17" ht="30" customHeight="1" thickTop="1" thickBot="1">
      <c r="B142" s="40" t="str">
        <f>C139</f>
        <v/>
      </c>
      <c r="C142" s="137"/>
      <c r="D142" s="48" t="s">
        <v>53</v>
      </c>
      <c r="E142" s="65">
        <f>Anterior!D25</f>
        <v>0</v>
      </c>
      <c r="F142" s="55">
        <f>Anterior!E25</f>
        <v>0</v>
      </c>
      <c r="G142" s="55">
        <f>Anterior!F25</f>
        <v>0</v>
      </c>
      <c r="H142" s="55">
        <f>Anterior!G25</f>
        <v>0</v>
      </c>
      <c r="I142" s="55">
        <f>Anterior!H25</f>
        <v>0</v>
      </c>
      <c r="J142" s="55">
        <f>Anterior!I25</f>
        <v>0</v>
      </c>
      <c r="K142" s="55">
        <f>Anterior!J25</f>
        <v>0</v>
      </c>
      <c r="L142" s="55">
        <f>Anterior!K25</f>
        <v>0</v>
      </c>
      <c r="M142" s="55">
        <f>Anterior!L25</f>
        <v>0</v>
      </c>
      <c r="N142" s="55">
        <f>Anterior!M25</f>
        <v>0</v>
      </c>
      <c r="O142" s="55">
        <f>Anterior!N25</f>
        <v>0</v>
      </c>
      <c r="P142" s="55">
        <f>Anterior!O25</f>
        <v>0</v>
      </c>
      <c r="Q142" s="71">
        <f>IF($D$138="Porcentagem",AVERAGE(E142:P142),SUM(E142:P142))</f>
        <v>0</v>
      </c>
    </row>
    <row r="143" spans="2:17" ht="30" customHeight="1" thickTop="1" thickBot="1">
      <c r="B143" s="40" t="str">
        <f>C139</f>
        <v/>
      </c>
      <c r="C143" s="138"/>
      <c r="D143" s="48" t="s">
        <v>54</v>
      </c>
      <c r="E143" s="66" t="e">
        <f>E142/E140</f>
        <v>#DIV/0!</v>
      </c>
      <c r="F143" s="67" t="e">
        <f t="shared" ref="F143:P143" si="40">F142/F140</f>
        <v>#DIV/0!</v>
      </c>
      <c r="G143" s="67" t="e">
        <f t="shared" si="40"/>
        <v>#DIV/0!</v>
      </c>
      <c r="H143" s="67" t="e">
        <f t="shared" si="40"/>
        <v>#DIV/0!</v>
      </c>
      <c r="I143" s="67" t="e">
        <f t="shared" si="40"/>
        <v>#DIV/0!</v>
      </c>
      <c r="J143" s="67" t="e">
        <f t="shared" si="40"/>
        <v>#DIV/0!</v>
      </c>
      <c r="K143" s="67" t="e">
        <f t="shared" si="40"/>
        <v>#DIV/0!</v>
      </c>
      <c r="L143" s="67" t="e">
        <f t="shared" si="40"/>
        <v>#DIV/0!</v>
      </c>
      <c r="M143" s="67" t="e">
        <f t="shared" si="40"/>
        <v>#DIV/0!</v>
      </c>
      <c r="N143" s="67" t="e">
        <f t="shared" si="40"/>
        <v>#DIV/0!</v>
      </c>
      <c r="O143" s="67" t="e">
        <f t="shared" si="40"/>
        <v>#DIV/0!</v>
      </c>
      <c r="P143" s="67" t="e">
        <f t="shared" si="40"/>
        <v>#DIV/0!</v>
      </c>
      <c r="Q143" s="72" t="e">
        <f>AVERAGE(E143:P143)</f>
        <v>#DIV/0!</v>
      </c>
    </row>
    <row r="144" spans="2:17" ht="7.5" customHeight="1" thickTop="1" thickBot="1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</row>
    <row r="145" spans="2:17" ht="30" customHeight="1" thickTop="1" thickBot="1">
      <c r="B145" s="40" t="str">
        <f>C146</f>
        <v/>
      </c>
      <c r="C145" s="41" t="s">
        <v>27</v>
      </c>
      <c r="D145" s="47">
        <f>Cad!E26</f>
        <v>0</v>
      </c>
      <c r="E145" s="69" t="s">
        <v>33</v>
      </c>
      <c r="F145" s="70" t="s">
        <v>34</v>
      </c>
      <c r="G145" s="70" t="s">
        <v>35</v>
      </c>
      <c r="H145" s="70" t="s">
        <v>36</v>
      </c>
      <c r="I145" s="70" t="s">
        <v>37</v>
      </c>
      <c r="J145" s="70" t="s">
        <v>38</v>
      </c>
      <c r="K145" s="70" t="s">
        <v>39</v>
      </c>
      <c r="L145" s="70" t="s">
        <v>40</v>
      </c>
      <c r="M145" s="70" t="s">
        <v>41</v>
      </c>
      <c r="N145" s="70" t="s">
        <v>42</v>
      </c>
      <c r="O145" s="70" t="s">
        <v>43</v>
      </c>
      <c r="P145" s="70" t="s">
        <v>44</v>
      </c>
      <c r="Q145" s="75" t="s">
        <v>45</v>
      </c>
    </row>
    <row r="146" spans="2:17" ht="30" customHeight="1" thickTop="1" thickBot="1">
      <c r="B146" s="40" t="str">
        <f>C146</f>
        <v/>
      </c>
      <c r="C146" s="136" t="str">
        <f>IF(Cad!D26="","",Cad!C26&amp;" : "&amp;Cad!D26)</f>
        <v/>
      </c>
      <c r="D146" s="48" t="s">
        <v>50</v>
      </c>
      <c r="E146" s="65">
        <f>Metas!D26</f>
        <v>0</v>
      </c>
      <c r="F146" s="55">
        <f>Metas!E26</f>
        <v>0</v>
      </c>
      <c r="G146" s="55">
        <f>Metas!F26</f>
        <v>0</v>
      </c>
      <c r="H146" s="55">
        <f>Metas!G26</f>
        <v>0</v>
      </c>
      <c r="I146" s="55">
        <f>Metas!H26</f>
        <v>0</v>
      </c>
      <c r="J146" s="55">
        <f>Metas!I26</f>
        <v>0</v>
      </c>
      <c r="K146" s="55">
        <f>Metas!J26</f>
        <v>0</v>
      </c>
      <c r="L146" s="55">
        <f>Metas!K26</f>
        <v>0</v>
      </c>
      <c r="M146" s="55">
        <f>Metas!L26</f>
        <v>0</v>
      </c>
      <c r="N146" s="55">
        <f>Metas!M26</f>
        <v>0</v>
      </c>
      <c r="O146" s="55">
        <f>Metas!N26</f>
        <v>0</v>
      </c>
      <c r="P146" s="55">
        <f>Metas!O26</f>
        <v>0</v>
      </c>
      <c r="Q146" s="71">
        <f>IF($D$145="Porcentagem",AVERAGE(E146:P146),SUM(E146:P146))</f>
        <v>0</v>
      </c>
    </row>
    <row r="147" spans="2:17" ht="30" customHeight="1" thickTop="1" thickBot="1">
      <c r="B147" s="40" t="str">
        <f>C146</f>
        <v/>
      </c>
      <c r="C147" s="137"/>
      <c r="D147" s="48" t="s">
        <v>51</v>
      </c>
      <c r="E147" s="65">
        <f>Atual!D26</f>
        <v>0</v>
      </c>
      <c r="F147" s="55">
        <f>Atual!E26</f>
        <v>0</v>
      </c>
      <c r="G147" s="55">
        <f>Atual!F26</f>
        <v>0</v>
      </c>
      <c r="H147" s="55">
        <f>Atual!G26</f>
        <v>0</v>
      </c>
      <c r="I147" s="55">
        <f>Atual!H26</f>
        <v>0</v>
      </c>
      <c r="J147" s="55">
        <f>Atual!I26</f>
        <v>0</v>
      </c>
      <c r="K147" s="55">
        <f>Atual!J26</f>
        <v>0</v>
      </c>
      <c r="L147" s="55">
        <f>Atual!K26</f>
        <v>0</v>
      </c>
      <c r="M147" s="55">
        <f>Atual!L26</f>
        <v>0</v>
      </c>
      <c r="N147" s="55">
        <f>Atual!M26</f>
        <v>0</v>
      </c>
      <c r="O147" s="55">
        <f>Atual!N26</f>
        <v>0</v>
      </c>
      <c r="P147" s="55">
        <f>Atual!O26</f>
        <v>0</v>
      </c>
      <c r="Q147" s="71">
        <f>IF($D$145="Porcentagem",AVERAGE(E147:P147),SUM(E147:P147))</f>
        <v>0</v>
      </c>
    </row>
    <row r="148" spans="2:17" ht="30" customHeight="1" thickTop="1" thickBot="1">
      <c r="B148" s="40" t="str">
        <f>C146</f>
        <v/>
      </c>
      <c r="C148" s="137"/>
      <c r="D148" s="48" t="s">
        <v>52</v>
      </c>
      <c r="E148" s="66" t="e">
        <f>E147/E146</f>
        <v>#DIV/0!</v>
      </c>
      <c r="F148" s="67" t="e">
        <f t="shared" ref="F148:P148" si="41">F147/F146</f>
        <v>#DIV/0!</v>
      </c>
      <c r="G148" s="67" t="e">
        <f t="shared" si="41"/>
        <v>#DIV/0!</v>
      </c>
      <c r="H148" s="67" t="e">
        <f t="shared" si="41"/>
        <v>#DIV/0!</v>
      </c>
      <c r="I148" s="67" t="e">
        <f t="shared" si="41"/>
        <v>#DIV/0!</v>
      </c>
      <c r="J148" s="67" t="e">
        <f t="shared" si="41"/>
        <v>#DIV/0!</v>
      </c>
      <c r="K148" s="67" t="e">
        <f t="shared" si="41"/>
        <v>#DIV/0!</v>
      </c>
      <c r="L148" s="67" t="e">
        <f t="shared" si="41"/>
        <v>#DIV/0!</v>
      </c>
      <c r="M148" s="67" t="e">
        <f t="shared" si="41"/>
        <v>#DIV/0!</v>
      </c>
      <c r="N148" s="67" t="e">
        <f t="shared" si="41"/>
        <v>#DIV/0!</v>
      </c>
      <c r="O148" s="67" t="e">
        <f t="shared" si="41"/>
        <v>#DIV/0!</v>
      </c>
      <c r="P148" s="67" t="e">
        <f t="shared" si="41"/>
        <v>#DIV/0!</v>
      </c>
      <c r="Q148" s="72" t="e">
        <f>AVERAGE(E148:P148)</f>
        <v>#DIV/0!</v>
      </c>
    </row>
    <row r="149" spans="2:17" ht="30" customHeight="1" thickTop="1" thickBot="1">
      <c r="B149" s="40" t="str">
        <f>C146</f>
        <v/>
      </c>
      <c r="C149" s="137"/>
      <c r="D149" s="48" t="s">
        <v>53</v>
      </c>
      <c r="E149" s="65">
        <f>Anterior!D26</f>
        <v>0</v>
      </c>
      <c r="F149" s="55">
        <f>Anterior!E26</f>
        <v>0</v>
      </c>
      <c r="G149" s="55">
        <f>Anterior!F26</f>
        <v>0</v>
      </c>
      <c r="H149" s="55">
        <f>Anterior!G26</f>
        <v>0</v>
      </c>
      <c r="I149" s="55">
        <f>Anterior!H26</f>
        <v>0</v>
      </c>
      <c r="J149" s="55">
        <f>Anterior!I26</f>
        <v>0</v>
      </c>
      <c r="K149" s="55">
        <f>Anterior!J26</f>
        <v>0</v>
      </c>
      <c r="L149" s="55">
        <f>Anterior!K26</f>
        <v>0</v>
      </c>
      <c r="M149" s="55">
        <f>Anterior!L26</f>
        <v>0</v>
      </c>
      <c r="N149" s="55">
        <f>Anterior!M26</f>
        <v>0</v>
      </c>
      <c r="O149" s="55">
        <f>Anterior!N26</f>
        <v>0</v>
      </c>
      <c r="P149" s="55">
        <f>Anterior!O26</f>
        <v>0</v>
      </c>
      <c r="Q149" s="71">
        <f>IF($D$145="Porcentagem",AVERAGE(E149:P149),SUM(E149:P149))</f>
        <v>0</v>
      </c>
    </row>
    <row r="150" spans="2:17" ht="30" customHeight="1" thickTop="1" thickBot="1">
      <c r="B150" s="40" t="str">
        <f>C146</f>
        <v/>
      </c>
      <c r="C150" s="138"/>
      <c r="D150" s="48" t="s">
        <v>54</v>
      </c>
      <c r="E150" s="66" t="e">
        <f>E149/E147</f>
        <v>#DIV/0!</v>
      </c>
      <c r="F150" s="67" t="e">
        <f t="shared" ref="F150:P150" si="42">F149/F147</f>
        <v>#DIV/0!</v>
      </c>
      <c r="G150" s="67" t="e">
        <f t="shared" si="42"/>
        <v>#DIV/0!</v>
      </c>
      <c r="H150" s="67" t="e">
        <f t="shared" si="42"/>
        <v>#DIV/0!</v>
      </c>
      <c r="I150" s="67" t="e">
        <f t="shared" si="42"/>
        <v>#DIV/0!</v>
      </c>
      <c r="J150" s="67" t="e">
        <f t="shared" si="42"/>
        <v>#DIV/0!</v>
      </c>
      <c r="K150" s="67" t="e">
        <f t="shared" si="42"/>
        <v>#DIV/0!</v>
      </c>
      <c r="L150" s="67" t="e">
        <f t="shared" si="42"/>
        <v>#DIV/0!</v>
      </c>
      <c r="M150" s="67" t="e">
        <f t="shared" si="42"/>
        <v>#DIV/0!</v>
      </c>
      <c r="N150" s="67" t="e">
        <f t="shared" si="42"/>
        <v>#DIV/0!</v>
      </c>
      <c r="O150" s="67" t="e">
        <f t="shared" si="42"/>
        <v>#DIV/0!</v>
      </c>
      <c r="P150" s="67" t="e">
        <f t="shared" si="42"/>
        <v>#DIV/0!</v>
      </c>
      <c r="Q150" s="72" t="e">
        <f>AVERAGE(E150:P150)</f>
        <v>#DIV/0!</v>
      </c>
    </row>
    <row r="151" spans="2:17" ht="7.5" customHeight="1" thickTop="1" thickBot="1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</row>
    <row r="152" spans="2:17" ht="30" customHeight="1" thickTop="1" thickBot="1">
      <c r="B152" s="40" t="str">
        <f>C153</f>
        <v/>
      </c>
      <c r="C152" s="41" t="s">
        <v>27</v>
      </c>
      <c r="D152" s="47">
        <f>Cad!E27</f>
        <v>0</v>
      </c>
      <c r="E152" s="69" t="s">
        <v>33</v>
      </c>
      <c r="F152" s="70" t="s">
        <v>34</v>
      </c>
      <c r="G152" s="70" t="s">
        <v>35</v>
      </c>
      <c r="H152" s="70" t="s">
        <v>36</v>
      </c>
      <c r="I152" s="70" t="s">
        <v>37</v>
      </c>
      <c r="J152" s="70" t="s">
        <v>38</v>
      </c>
      <c r="K152" s="70" t="s">
        <v>39</v>
      </c>
      <c r="L152" s="70" t="s">
        <v>40</v>
      </c>
      <c r="M152" s="70" t="s">
        <v>41</v>
      </c>
      <c r="N152" s="70" t="s">
        <v>42</v>
      </c>
      <c r="O152" s="70" t="s">
        <v>43</v>
      </c>
      <c r="P152" s="70" t="s">
        <v>44</v>
      </c>
      <c r="Q152" s="75" t="s">
        <v>45</v>
      </c>
    </row>
    <row r="153" spans="2:17" ht="30" customHeight="1" thickTop="1" thickBot="1">
      <c r="B153" s="40" t="str">
        <f>C153</f>
        <v/>
      </c>
      <c r="C153" s="139" t="str">
        <f>IF(Cad!D27="","",Cad!C27&amp;" : "&amp;Cad!D27)</f>
        <v/>
      </c>
      <c r="D153" s="48" t="s">
        <v>50</v>
      </c>
      <c r="E153" s="65">
        <f>Metas!D27</f>
        <v>0</v>
      </c>
      <c r="F153" s="55">
        <f>Metas!E27</f>
        <v>0</v>
      </c>
      <c r="G153" s="55">
        <f>Metas!F27</f>
        <v>0</v>
      </c>
      <c r="H153" s="55">
        <f>Metas!G27</f>
        <v>0</v>
      </c>
      <c r="I153" s="55">
        <f>Metas!H27</f>
        <v>0</v>
      </c>
      <c r="J153" s="55">
        <f>Metas!I27</f>
        <v>0</v>
      </c>
      <c r="K153" s="55">
        <f>Metas!J27</f>
        <v>0</v>
      </c>
      <c r="L153" s="55">
        <f>Metas!K27</f>
        <v>0</v>
      </c>
      <c r="M153" s="55">
        <f>Metas!L27</f>
        <v>0</v>
      </c>
      <c r="N153" s="55">
        <f>Metas!M27</f>
        <v>0</v>
      </c>
      <c r="O153" s="55">
        <f>Metas!N27</f>
        <v>0</v>
      </c>
      <c r="P153" s="55">
        <f>Metas!O27</f>
        <v>0</v>
      </c>
      <c r="Q153" s="71">
        <f>IF($D$152="Porcentagem",AVERAGE(E153:P153),SUM(E153:P153))</f>
        <v>0</v>
      </c>
    </row>
    <row r="154" spans="2:17" ht="30" customHeight="1" thickTop="1" thickBot="1">
      <c r="B154" s="40" t="str">
        <f>C153</f>
        <v/>
      </c>
      <c r="C154" s="139"/>
      <c r="D154" s="48" t="s">
        <v>51</v>
      </c>
      <c r="E154" s="65">
        <f>Atual!D27</f>
        <v>0</v>
      </c>
      <c r="F154" s="55">
        <f>Atual!E27</f>
        <v>0</v>
      </c>
      <c r="G154" s="55">
        <f>Atual!F27</f>
        <v>0</v>
      </c>
      <c r="H154" s="55">
        <f>Atual!G27</f>
        <v>0</v>
      </c>
      <c r="I154" s="55">
        <f>Atual!H27</f>
        <v>0</v>
      </c>
      <c r="J154" s="55">
        <f>Atual!I27</f>
        <v>0</v>
      </c>
      <c r="K154" s="55">
        <f>Atual!J27</f>
        <v>0</v>
      </c>
      <c r="L154" s="55">
        <f>Atual!K27</f>
        <v>0</v>
      </c>
      <c r="M154" s="55">
        <f>Atual!L27</f>
        <v>0</v>
      </c>
      <c r="N154" s="55">
        <f>Atual!M27</f>
        <v>0</v>
      </c>
      <c r="O154" s="55">
        <f>Atual!N27</f>
        <v>0</v>
      </c>
      <c r="P154" s="55">
        <f>Atual!O27</f>
        <v>0</v>
      </c>
      <c r="Q154" s="71">
        <f>IF($D$152="Porcentagem",AVERAGE(E154:P154),SUM(E154:P154))</f>
        <v>0</v>
      </c>
    </row>
    <row r="155" spans="2:17" ht="30" customHeight="1" thickTop="1" thickBot="1">
      <c r="B155" s="40" t="str">
        <f>C153</f>
        <v/>
      </c>
      <c r="C155" s="139"/>
      <c r="D155" s="48" t="s">
        <v>52</v>
      </c>
      <c r="E155" s="66" t="e">
        <f>E154/E153</f>
        <v>#DIV/0!</v>
      </c>
      <c r="F155" s="67" t="e">
        <f t="shared" ref="F155:P155" si="43">F154/F153</f>
        <v>#DIV/0!</v>
      </c>
      <c r="G155" s="67" t="e">
        <f t="shared" si="43"/>
        <v>#DIV/0!</v>
      </c>
      <c r="H155" s="67" t="e">
        <f t="shared" si="43"/>
        <v>#DIV/0!</v>
      </c>
      <c r="I155" s="67" t="e">
        <f t="shared" si="43"/>
        <v>#DIV/0!</v>
      </c>
      <c r="J155" s="67" t="e">
        <f t="shared" si="43"/>
        <v>#DIV/0!</v>
      </c>
      <c r="K155" s="67" t="e">
        <f t="shared" si="43"/>
        <v>#DIV/0!</v>
      </c>
      <c r="L155" s="67" t="e">
        <f t="shared" si="43"/>
        <v>#DIV/0!</v>
      </c>
      <c r="M155" s="67" t="e">
        <f t="shared" si="43"/>
        <v>#DIV/0!</v>
      </c>
      <c r="N155" s="67" t="e">
        <f t="shared" si="43"/>
        <v>#DIV/0!</v>
      </c>
      <c r="O155" s="67" t="e">
        <f t="shared" si="43"/>
        <v>#DIV/0!</v>
      </c>
      <c r="P155" s="67" t="e">
        <f t="shared" si="43"/>
        <v>#DIV/0!</v>
      </c>
      <c r="Q155" s="72" t="e">
        <f>AVERAGE(E155:P155)</f>
        <v>#DIV/0!</v>
      </c>
    </row>
    <row r="156" spans="2:17" ht="30" customHeight="1" thickTop="1" thickBot="1">
      <c r="B156" s="40" t="str">
        <f>C153</f>
        <v/>
      </c>
      <c r="C156" s="139"/>
      <c r="D156" s="48" t="s">
        <v>53</v>
      </c>
      <c r="E156" s="65">
        <f>Anterior!D27</f>
        <v>0</v>
      </c>
      <c r="F156" s="55">
        <f>Anterior!E27</f>
        <v>0</v>
      </c>
      <c r="G156" s="55">
        <f>Anterior!F27</f>
        <v>0</v>
      </c>
      <c r="H156" s="55">
        <f>Anterior!G27</f>
        <v>0</v>
      </c>
      <c r="I156" s="55">
        <f>Anterior!H27</f>
        <v>0</v>
      </c>
      <c r="J156" s="55">
        <f>Anterior!I27</f>
        <v>0</v>
      </c>
      <c r="K156" s="55">
        <f>Anterior!J27</f>
        <v>0</v>
      </c>
      <c r="L156" s="55">
        <f>Anterior!K27</f>
        <v>0</v>
      </c>
      <c r="M156" s="55">
        <f>Anterior!L27</f>
        <v>0</v>
      </c>
      <c r="N156" s="55">
        <f>Anterior!M27</f>
        <v>0</v>
      </c>
      <c r="O156" s="55">
        <f>Anterior!N27</f>
        <v>0</v>
      </c>
      <c r="P156" s="55">
        <f>Anterior!O27</f>
        <v>0</v>
      </c>
      <c r="Q156" s="71">
        <f>IF($D$152="Porcentagem",AVERAGE(E156:P156),SUM(E156:P156))</f>
        <v>0</v>
      </c>
    </row>
    <row r="157" spans="2:17" ht="30" customHeight="1" thickTop="1" thickBot="1">
      <c r="B157" s="40" t="str">
        <f>C153</f>
        <v/>
      </c>
      <c r="C157" s="139"/>
      <c r="D157" s="48" t="s">
        <v>54</v>
      </c>
      <c r="E157" s="66" t="e">
        <f>E156/E154</f>
        <v>#DIV/0!</v>
      </c>
      <c r="F157" s="67" t="e">
        <f t="shared" ref="F157:P157" si="44">F156/F154</f>
        <v>#DIV/0!</v>
      </c>
      <c r="G157" s="67" t="e">
        <f t="shared" si="44"/>
        <v>#DIV/0!</v>
      </c>
      <c r="H157" s="67" t="e">
        <f t="shared" si="44"/>
        <v>#DIV/0!</v>
      </c>
      <c r="I157" s="67" t="e">
        <f t="shared" si="44"/>
        <v>#DIV/0!</v>
      </c>
      <c r="J157" s="67" t="e">
        <f t="shared" si="44"/>
        <v>#DIV/0!</v>
      </c>
      <c r="K157" s="67" t="e">
        <f t="shared" si="44"/>
        <v>#DIV/0!</v>
      </c>
      <c r="L157" s="67" t="e">
        <f t="shared" si="44"/>
        <v>#DIV/0!</v>
      </c>
      <c r="M157" s="67" t="e">
        <f t="shared" si="44"/>
        <v>#DIV/0!</v>
      </c>
      <c r="N157" s="67" t="e">
        <f t="shared" si="44"/>
        <v>#DIV/0!</v>
      </c>
      <c r="O157" s="67" t="e">
        <f t="shared" si="44"/>
        <v>#DIV/0!</v>
      </c>
      <c r="P157" s="67" t="e">
        <f t="shared" si="44"/>
        <v>#DIV/0!</v>
      </c>
      <c r="Q157" s="72" t="e">
        <f>AVERAGE(E157:P157)</f>
        <v>#DIV/0!</v>
      </c>
    </row>
    <row r="158" spans="2:17" ht="7.5" customHeight="1" thickTop="1" thickBot="1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</row>
    <row r="159" spans="2:17" ht="30" customHeight="1" thickTop="1" thickBot="1">
      <c r="B159" s="40" t="str">
        <f>C160</f>
        <v/>
      </c>
      <c r="C159" s="41" t="s">
        <v>27</v>
      </c>
      <c r="D159" s="47">
        <f>Cad!E28</f>
        <v>0</v>
      </c>
      <c r="E159" s="69" t="s">
        <v>33</v>
      </c>
      <c r="F159" s="70" t="s">
        <v>34</v>
      </c>
      <c r="G159" s="70" t="s">
        <v>35</v>
      </c>
      <c r="H159" s="70" t="s">
        <v>36</v>
      </c>
      <c r="I159" s="70" t="s">
        <v>37</v>
      </c>
      <c r="J159" s="70" t="s">
        <v>38</v>
      </c>
      <c r="K159" s="70" t="s">
        <v>39</v>
      </c>
      <c r="L159" s="70" t="s">
        <v>40</v>
      </c>
      <c r="M159" s="70" t="s">
        <v>41</v>
      </c>
      <c r="N159" s="70" t="s">
        <v>42</v>
      </c>
      <c r="O159" s="70" t="s">
        <v>43</v>
      </c>
      <c r="P159" s="70" t="s">
        <v>44</v>
      </c>
      <c r="Q159" s="75" t="s">
        <v>45</v>
      </c>
    </row>
    <row r="160" spans="2:17" ht="30" customHeight="1" thickTop="1" thickBot="1">
      <c r="B160" s="40" t="str">
        <f>C160</f>
        <v/>
      </c>
      <c r="C160" s="136" t="str">
        <f>IF(Cad!D28="","",Cad!C28&amp;" : "&amp;Cad!D28)</f>
        <v/>
      </c>
      <c r="D160" s="48" t="s">
        <v>50</v>
      </c>
      <c r="E160" s="65">
        <f>Metas!D28</f>
        <v>0</v>
      </c>
      <c r="F160" s="55">
        <f>Metas!E28</f>
        <v>0</v>
      </c>
      <c r="G160" s="55">
        <f>Metas!F28</f>
        <v>0</v>
      </c>
      <c r="H160" s="55">
        <f>Metas!G28</f>
        <v>0</v>
      </c>
      <c r="I160" s="55">
        <f>Metas!H28</f>
        <v>0</v>
      </c>
      <c r="J160" s="55">
        <f>Metas!I28</f>
        <v>0</v>
      </c>
      <c r="K160" s="55">
        <f>Metas!J28</f>
        <v>0</v>
      </c>
      <c r="L160" s="55">
        <f>Metas!K28</f>
        <v>0</v>
      </c>
      <c r="M160" s="55">
        <f>Metas!L28</f>
        <v>0</v>
      </c>
      <c r="N160" s="55">
        <f>Metas!M28</f>
        <v>0</v>
      </c>
      <c r="O160" s="55">
        <f>Metas!N28</f>
        <v>0</v>
      </c>
      <c r="P160" s="55">
        <f>Metas!O28</f>
        <v>0</v>
      </c>
      <c r="Q160" s="71">
        <f>IF($D$159="Porcentagem",AVERAGE(E160:P160),SUM(E160:P160))</f>
        <v>0</v>
      </c>
    </row>
    <row r="161" spans="2:17" ht="30" customHeight="1" thickTop="1" thickBot="1">
      <c r="B161" s="40" t="str">
        <f>C160</f>
        <v/>
      </c>
      <c r="C161" s="137"/>
      <c r="D161" s="48" t="s">
        <v>51</v>
      </c>
      <c r="E161" s="65">
        <f>Atual!D28</f>
        <v>0</v>
      </c>
      <c r="F161" s="55">
        <f>Atual!E28</f>
        <v>0</v>
      </c>
      <c r="G161" s="55">
        <f>Atual!F28</f>
        <v>0</v>
      </c>
      <c r="H161" s="55">
        <f>Atual!G28</f>
        <v>0</v>
      </c>
      <c r="I161" s="55">
        <f>Atual!H28</f>
        <v>0</v>
      </c>
      <c r="J161" s="55">
        <f>Atual!I28</f>
        <v>0</v>
      </c>
      <c r="K161" s="55">
        <f>Atual!J28</f>
        <v>0</v>
      </c>
      <c r="L161" s="55">
        <f>Atual!K28</f>
        <v>0</v>
      </c>
      <c r="M161" s="55">
        <f>Atual!L28</f>
        <v>0</v>
      </c>
      <c r="N161" s="55">
        <f>Atual!M28</f>
        <v>0</v>
      </c>
      <c r="O161" s="55">
        <f>Atual!N28</f>
        <v>0</v>
      </c>
      <c r="P161" s="55">
        <f>Atual!O28</f>
        <v>0</v>
      </c>
      <c r="Q161" s="71">
        <f>IF($D$159="Porcentagem",AVERAGE(E161:P161),SUM(E161:P161))</f>
        <v>0</v>
      </c>
    </row>
    <row r="162" spans="2:17" ht="30" customHeight="1" thickTop="1" thickBot="1">
      <c r="B162" s="40" t="str">
        <f>C160</f>
        <v/>
      </c>
      <c r="C162" s="137"/>
      <c r="D162" s="48" t="s">
        <v>52</v>
      </c>
      <c r="E162" s="66" t="e">
        <f>E161/E160</f>
        <v>#DIV/0!</v>
      </c>
      <c r="F162" s="67" t="e">
        <f t="shared" ref="F162:P162" si="45">F161/F160</f>
        <v>#DIV/0!</v>
      </c>
      <c r="G162" s="67" t="e">
        <f t="shared" si="45"/>
        <v>#DIV/0!</v>
      </c>
      <c r="H162" s="67" t="e">
        <f t="shared" si="45"/>
        <v>#DIV/0!</v>
      </c>
      <c r="I162" s="67" t="e">
        <f t="shared" si="45"/>
        <v>#DIV/0!</v>
      </c>
      <c r="J162" s="67" t="e">
        <f t="shared" si="45"/>
        <v>#DIV/0!</v>
      </c>
      <c r="K162" s="67" t="e">
        <f t="shared" si="45"/>
        <v>#DIV/0!</v>
      </c>
      <c r="L162" s="67" t="e">
        <f t="shared" si="45"/>
        <v>#DIV/0!</v>
      </c>
      <c r="M162" s="67" t="e">
        <f t="shared" si="45"/>
        <v>#DIV/0!</v>
      </c>
      <c r="N162" s="67" t="e">
        <f t="shared" si="45"/>
        <v>#DIV/0!</v>
      </c>
      <c r="O162" s="67" t="e">
        <f t="shared" si="45"/>
        <v>#DIV/0!</v>
      </c>
      <c r="P162" s="67" t="e">
        <f t="shared" si="45"/>
        <v>#DIV/0!</v>
      </c>
      <c r="Q162" s="72" t="e">
        <f>AVERAGE(E162:P162)</f>
        <v>#DIV/0!</v>
      </c>
    </row>
    <row r="163" spans="2:17" ht="30" customHeight="1" thickTop="1" thickBot="1">
      <c r="B163" s="40" t="str">
        <f>C160</f>
        <v/>
      </c>
      <c r="C163" s="137"/>
      <c r="D163" s="48" t="s">
        <v>53</v>
      </c>
      <c r="E163" s="65">
        <f>Anterior!D28</f>
        <v>0</v>
      </c>
      <c r="F163" s="55">
        <f>Anterior!E28</f>
        <v>0</v>
      </c>
      <c r="G163" s="55">
        <f>Anterior!F28</f>
        <v>0</v>
      </c>
      <c r="H163" s="55">
        <f>Anterior!G28</f>
        <v>0</v>
      </c>
      <c r="I163" s="55">
        <f>Anterior!H28</f>
        <v>0</v>
      </c>
      <c r="J163" s="55">
        <f>Anterior!I28</f>
        <v>0</v>
      </c>
      <c r="K163" s="55">
        <f>Anterior!J28</f>
        <v>0</v>
      </c>
      <c r="L163" s="55">
        <f>Anterior!K28</f>
        <v>0</v>
      </c>
      <c r="M163" s="55">
        <f>Anterior!L28</f>
        <v>0</v>
      </c>
      <c r="N163" s="55">
        <f>Anterior!M28</f>
        <v>0</v>
      </c>
      <c r="O163" s="55">
        <f>Anterior!N28</f>
        <v>0</v>
      </c>
      <c r="P163" s="55">
        <f>Anterior!O28</f>
        <v>0</v>
      </c>
      <c r="Q163" s="71">
        <f>IF($D$159="Porcentagem",AVERAGE(E163:P163),SUM(E163:P163))</f>
        <v>0</v>
      </c>
    </row>
    <row r="164" spans="2:17" ht="30" customHeight="1" thickTop="1" thickBot="1">
      <c r="B164" s="40" t="str">
        <f>C160</f>
        <v/>
      </c>
      <c r="C164" s="138"/>
      <c r="D164" s="48" t="s">
        <v>54</v>
      </c>
      <c r="E164" s="66" t="e">
        <f>E163/E161</f>
        <v>#DIV/0!</v>
      </c>
      <c r="F164" s="67" t="e">
        <f t="shared" ref="F164:P164" si="46">F163/F161</f>
        <v>#DIV/0!</v>
      </c>
      <c r="G164" s="67" t="e">
        <f t="shared" si="46"/>
        <v>#DIV/0!</v>
      </c>
      <c r="H164" s="67" t="e">
        <f t="shared" si="46"/>
        <v>#DIV/0!</v>
      </c>
      <c r="I164" s="67" t="e">
        <f t="shared" si="46"/>
        <v>#DIV/0!</v>
      </c>
      <c r="J164" s="67" t="e">
        <f t="shared" si="46"/>
        <v>#DIV/0!</v>
      </c>
      <c r="K164" s="67" t="e">
        <f t="shared" si="46"/>
        <v>#DIV/0!</v>
      </c>
      <c r="L164" s="67" t="e">
        <f t="shared" si="46"/>
        <v>#DIV/0!</v>
      </c>
      <c r="M164" s="67" t="e">
        <f t="shared" si="46"/>
        <v>#DIV/0!</v>
      </c>
      <c r="N164" s="67" t="e">
        <f t="shared" si="46"/>
        <v>#DIV/0!</v>
      </c>
      <c r="O164" s="67" t="e">
        <f t="shared" si="46"/>
        <v>#DIV/0!</v>
      </c>
      <c r="P164" s="67" t="e">
        <f t="shared" si="46"/>
        <v>#DIV/0!</v>
      </c>
      <c r="Q164" s="72" t="e">
        <f>AVERAGE(E164:P164)</f>
        <v>#DIV/0!</v>
      </c>
    </row>
    <row r="165" spans="2:17" ht="7.5" customHeight="1" thickTop="1" thickBot="1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</row>
    <row r="166" spans="2:17" ht="30" customHeight="1" thickTop="1" thickBot="1">
      <c r="B166" s="40" t="str">
        <f>C167</f>
        <v/>
      </c>
      <c r="C166" s="41" t="s">
        <v>27</v>
      </c>
      <c r="D166" s="47">
        <f>Cad!E29</f>
        <v>0</v>
      </c>
      <c r="E166" s="69" t="s">
        <v>33</v>
      </c>
      <c r="F166" s="70" t="s">
        <v>34</v>
      </c>
      <c r="G166" s="70" t="s">
        <v>35</v>
      </c>
      <c r="H166" s="70" t="s">
        <v>36</v>
      </c>
      <c r="I166" s="70" t="s">
        <v>37</v>
      </c>
      <c r="J166" s="70" t="s">
        <v>38</v>
      </c>
      <c r="K166" s="70" t="s">
        <v>39</v>
      </c>
      <c r="L166" s="70" t="s">
        <v>40</v>
      </c>
      <c r="M166" s="70" t="s">
        <v>41</v>
      </c>
      <c r="N166" s="70" t="s">
        <v>42</v>
      </c>
      <c r="O166" s="70" t="s">
        <v>43</v>
      </c>
      <c r="P166" s="70" t="s">
        <v>44</v>
      </c>
      <c r="Q166" s="75" t="s">
        <v>45</v>
      </c>
    </row>
    <row r="167" spans="2:17" ht="30" customHeight="1" thickTop="1" thickBot="1">
      <c r="B167" s="40" t="str">
        <f>C167</f>
        <v/>
      </c>
      <c r="C167" s="136" t="str">
        <f>IF(Cad!D29="","",Cad!C29&amp;" : "&amp;Cad!D29)</f>
        <v/>
      </c>
      <c r="D167" s="48" t="s">
        <v>50</v>
      </c>
      <c r="E167" s="65">
        <f>Metas!D29</f>
        <v>0</v>
      </c>
      <c r="F167" s="55">
        <f>Metas!E29</f>
        <v>0</v>
      </c>
      <c r="G167" s="55">
        <f>Metas!F29</f>
        <v>0</v>
      </c>
      <c r="H167" s="55">
        <f>Metas!G29</f>
        <v>0</v>
      </c>
      <c r="I167" s="55">
        <f>Metas!H29</f>
        <v>0</v>
      </c>
      <c r="J167" s="55">
        <f>Metas!I29</f>
        <v>0</v>
      </c>
      <c r="K167" s="55">
        <f>Metas!J29</f>
        <v>0</v>
      </c>
      <c r="L167" s="55">
        <f>Metas!K29</f>
        <v>0</v>
      </c>
      <c r="M167" s="55">
        <f>Metas!L29</f>
        <v>0</v>
      </c>
      <c r="N167" s="55">
        <f>Metas!M29</f>
        <v>0</v>
      </c>
      <c r="O167" s="55">
        <f>Metas!N29</f>
        <v>0</v>
      </c>
      <c r="P167" s="55">
        <f>Metas!O29</f>
        <v>0</v>
      </c>
      <c r="Q167" s="71">
        <f>IF($D$166="Porcentagem",AVERAGE(E167:P167),SUM(E167:P167))</f>
        <v>0</v>
      </c>
    </row>
    <row r="168" spans="2:17" ht="30" customHeight="1" thickTop="1" thickBot="1">
      <c r="B168" s="40" t="str">
        <f>C167</f>
        <v/>
      </c>
      <c r="C168" s="137"/>
      <c r="D168" s="48" t="s">
        <v>51</v>
      </c>
      <c r="E168" s="65">
        <f>Atual!D29</f>
        <v>0</v>
      </c>
      <c r="F168" s="55">
        <f>Atual!E29</f>
        <v>0</v>
      </c>
      <c r="G168" s="55">
        <f>Atual!F29</f>
        <v>0</v>
      </c>
      <c r="H168" s="55">
        <f>Atual!G29</f>
        <v>0</v>
      </c>
      <c r="I168" s="55">
        <f>Atual!H29</f>
        <v>0</v>
      </c>
      <c r="J168" s="55">
        <f>Atual!I29</f>
        <v>0</v>
      </c>
      <c r="K168" s="55">
        <f>Atual!J29</f>
        <v>0</v>
      </c>
      <c r="L168" s="55">
        <f>Atual!K29</f>
        <v>0</v>
      </c>
      <c r="M168" s="55">
        <f>Atual!L29</f>
        <v>0</v>
      </c>
      <c r="N168" s="55">
        <f>Atual!M29</f>
        <v>0</v>
      </c>
      <c r="O168" s="55">
        <f>Atual!N29</f>
        <v>0</v>
      </c>
      <c r="P168" s="55">
        <f>Atual!O29</f>
        <v>0</v>
      </c>
      <c r="Q168" s="71">
        <f>IF($D$166="Porcentagem",AVERAGE(E168:P168),SUM(E168:P168))</f>
        <v>0</v>
      </c>
    </row>
    <row r="169" spans="2:17" ht="30" customHeight="1" thickTop="1" thickBot="1">
      <c r="B169" s="40" t="str">
        <f>C167</f>
        <v/>
      </c>
      <c r="C169" s="137"/>
      <c r="D169" s="48" t="s">
        <v>52</v>
      </c>
      <c r="E169" s="66" t="e">
        <f>E168/E167</f>
        <v>#DIV/0!</v>
      </c>
      <c r="F169" s="67" t="e">
        <f t="shared" ref="F169:P169" si="47">F168/F167</f>
        <v>#DIV/0!</v>
      </c>
      <c r="G169" s="67" t="e">
        <f t="shared" si="47"/>
        <v>#DIV/0!</v>
      </c>
      <c r="H169" s="67" t="e">
        <f t="shared" si="47"/>
        <v>#DIV/0!</v>
      </c>
      <c r="I169" s="67" t="e">
        <f t="shared" si="47"/>
        <v>#DIV/0!</v>
      </c>
      <c r="J169" s="67" t="e">
        <f t="shared" si="47"/>
        <v>#DIV/0!</v>
      </c>
      <c r="K169" s="67" t="e">
        <f t="shared" si="47"/>
        <v>#DIV/0!</v>
      </c>
      <c r="L169" s="67" t="e">
        <f t="shared" si="47"/>
        <v>#DIV/0!</v>
      </c>
      <c r="M169" s="67" t="e">
        <f t="shared" si="47"/>
        <v>#DIV/0!</v>
      </c>
      <c r="N169" s="67" t="e">
        <f t="shared" si="47"/>
        <v>#DIV/0!</v>
      </c>
      <c r="O169" s="67" t="e">
        <f t="shared" si="47"/>
        <v>#DIV/0!</v>
      </c>
      <c r="P169" s="67" t="e">
        <f t="shared" si="47"/>
        <v>#DIV/0!</v>
      </c>
      <c r="Q169" s="72" t="e">
        <f>AVERAGE(E169:P169)</f>
        <v>#DIV/0!</v>
      </c>
    </row>
    <row r="170" spans="2:17" ht="30" customHeight="1" thickTop="1" thickBot="1">
      <c r="B170" s="40" t="str">
        <f>C167</f>
        <v/>
      </c>
      <c r="C170" s="137"/>
      <c r="D170" s="48" t="s">
        <v>53</v>
      </c>
      <c r="E170" s="65">
        <f>Anterior!D29</f>
        <v>0</v>
      </c>
      <c r="F170" s="55">
        <f>Anterior!E29</f>
        <v>0</v>
      </c>
      <c r="G170" s="55">
        <f>Anterior!F29</f>
        <v>0</v>
      </c>
      <c r="H170" s="55">
        <f>Anterior!G29</f>
        <v>0</v>
      </c>
      <c r="I170" s="55">
        <f>Anterior!H29</f>
        <v>0</v>
      </c>
      <c r="J170" s="55">
        <f>Anterior!I29</f>
        <v>0</v>
      </c>
      <c r="K170" s="55">
        <f>Anterior!J29</f>
        <v>0</v>
      </c>
      <c r="L170" s="55">
        <f>Anterior!K29</f>
        <v>0</v>
      </c>
      <c r="M170" s="55">
        <f>Anterior!L29</f>
        <v>0</v>
      </c>
      <c r="N170" s="55">
        <f>Anterior!M29</f>
        <v>0</v>
      </c>
      <c r="O170" s="55">
        <f>Anterior!N29</f>
        <v>0</v>
      </c>
      <c r="P170" s="55">
        <f>Anterior!O29</f>
        <v>0</v>
      </c>
      <c r="Q170" s="71">
        <f>IF($D$166="Porcentagem",AVERAGE(E170:P170),SUM(E170:P170))</f>
        <v>0</v>
      </c>
    </row>
    <row r="171" spans="2:17" ht="30" customHeight="1" thickTop="1" thickBot="1">
      <c r="B171" s="40" t="str">
        <f>C167</f>
        <v/>
      </c>
      <c r="C171" s="138"/>
      <c r="D171" s="48" t="s">
        <v>54</v>
      </c>
      <c r="E171" s="66" t="e">
        <f>E170/E168</f>
        <v>#DIV/0!</v>
      </c>
      <c r="F171" s="67" t="e">
        <f t="shared" ref="F171:P171" si="48">F170/F168</f>
        <v>#DIV/0!</v>
      </c>
      <c r="G171" s="67" t="e">
        <f t="shared" si="48"/>
        <v>#DIV/0!</v>
      </c>
      <c r="H171" s="67" t="e">
        <f t="shared" si="48"/>
        <v>#DIV/0!</v>
      </c>
      <c r="I171" s="67" t="e">
        <f t="shared" si="48"/>
        <v>#DIV/0!</v>
      </c>
      <c r="J171" s="67" t="e">
        <f t="shared" si="48"/>
        <v>#DIV/0!</v>
      </c>
      <c r="K171" s="67" t="e">
        <f t="shared" si="48"/>
        <v>#DIV/0!</v>
      </c>
      <c r="L171" s="67" t="e">
        <f t="shared" si="48"/>
        <v>#DIV/0!</v>
      </c>
      <c r="M171" s="67" t="e">
        <f t="shared" si="48"/>
        <v>#DIV/0!</v>
      </c>
      <c r="N171" s="67" t="e">
        <f t="shared" si="48"/>
        <v>#DIV/0!</v>
      </c>
      <c r="O171" s="67" t="e">
        <f t="shared" si="48"/>
        <v>#DIV/0!</v>
      </c>
      <c r="P171" s="67" t="e">
        <f t="shared" si="48"/>
        <v>#DIV/0!</v>
      </c>
      <c r="Q171" s="72" t="e">
        <f>AVERAGE(E171:P171)</f>
        <v>#DIV/0!</v>
      </c>
    </row>
    <row r="172" spans="2:17" ht="30" customHeight="1" thickTop="1"/>
    <row r="173" spans="2:17" ht="30" customHeight="1"/>
    <row r="174" spans="2:17" ht="30" customHeight="1"/>
    <row r="175" spans="2:17" ht="30" customHeight="1"/>
    <row r="176" spans="2:17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</sheetData>
  <sheetProtection algorithmName="SHA-512" hashValue="TTxw97Z6aLDqH5fJv+n2yggp9W5gQpUUIUJTWe2LUZGSFy/7nd3AezUITXaqGQ6qFEc0j5RP2xDKB6EG3GVSlQ==" saltValue="eBl7VaTmv0UZ9lILimUM0Q==" spinCount="100000" sheet="1" objects="1" scenarios="1" formatCells="0" formatColumns="0" formatRows="0" selectLockedCells="1"/>
  <mergeCells count="24">
    <mergeCell ref="C6:C10"/>
    <mergeCell ref="C13:C17"/>
    <mergeCell ref="C20:C24"/>
    <mergeCell ref="C27:C31"/>
    <mergeCell ref="C34:C38"/>
    <mergeCell ref="C41:C45"/>
    <mergeCell ref="C48:C52"/>
    <mergeCell ref="C55:C59"/>
    <mergeCell ref="C62:C66"/>
    <mergeCell ref="C69:C73"/>
    <mergeCell ref="C76:C80"/>
    <mergeCell ref="C83:C87"/>
    <mergeCell ref="C90:C94"/>
    <mergeCell ref="C97:C101"/>
    <mergeCell ref="C104:C108"/>
    <mergeCell ref="C146:C150"/>
    <mergeCell ref="C153:C157"/>
    <mergeCell ref="C160:C164"/>
    <mergeCell ref="C167:C171"/>
    <mergeCell ref="C111:C115"/>
    <mergeCell ref="C118:C122"/>
    <mergeCell ref="C125:C129"/>
    <mergeCell ref="C132:C136"/>
    <mergeCell ref="C139:C143"/>
  </mergeCells>
  <conditionalFormatting sqref="E6:Q7 E9:Q9">
    <cfRule type="expression" dxfId="159" priority="124">
      <formula>$D$5="moeda"</formula>
    </cfRule>
    <cfRule type="expression" dxfId="158" priority="125">
      <formula>$D$5="Porcentagem"</formula>
    </cfRule>
  </conditionalFormatting>
  <conditionalFormatting sqref="E13:Q14 E16:Q16">
    <cfRule type="expression" dxfId="157" priority="115">
      <formula>$D$12="Moeda"</formula>
    </cfRule>
    <cfRule type="expression" dxfId="156" priority="116">
      <formula>$D$12="Porcentagem"</formula>
    </cfRule>
  </conditionalFormatting>
  <conditionalFormatting sqref="E20:Q21 E23:Q23">
    <cfRule type="expression" dxfId="155" priority="113">
      <formula>$D$19="moeda"</formula>
    </cfRule>
    <cfRule type="expression" dxfId="154" priority="114">
      <formula>$D$19="Porcentagem"</formula>
    </cfRule>
  </conditionalFormatting>
  <conditionalFormatting sqref="E27:Q28 E30:Q30">
    <cfRule type="expression" dxfId="153" priority="108">
      <formula>$D$26="moeda"</formula>
    </cfRule>
    <cfRule type="expression" dxfId="152" priority="109">
      <formula>$D$26="Porcentagem"</formula>
    </cfRule>
  </conditionalFormatting>
  <conditionalFormatting sqref="E34:Q35 E37:Q37">
    <cfRule type="expression" dxfId="151" priority="100">
      <formula>$D$33="Moeda"</formula>
    </cfRule>
    <cfRule type="expression" dxfId="150" priority="101">
      <formula>$D$33="Porcentagem"</formula>
    </cfRule>
  </conditionalFormatting>
  <conditionalFormatting sqref="E41:Q42 E44:Q44">
    <cfRule type="expression" dxfId="149" priority="98">
      <formula>$D$40="moeda"</formula>
    </cfRule>
    <cfRule type="expression" dxfId="148" priority="99">
      <formula>$D$40="Porcentagem"</formula>
    </cfRule>
  </conditionalFormatting>
  <conditionalFormatting sqref="E48:Q49 E51:Q51">
    <cfRule type="expression" dxfId="147" priority="93">
      <formula>$D$47="moeda"</formula>
    </cfRule>
    <cfRule type="expression" dxfId="146" priority="94">
      <formula>$D$47="Porcentagem"</formula>
    </cfRule>
  </conditionalFormatting>
  <conditionalFormatting sqref="E55:Q56 E58:Q58">
    <cfRule type="expression" dxfId="145" priority="85">
      <formula>$D$54="Moeda"</formula>
    </cfRule>
    <cfRule type="expression" dxfId="144" priority="86">
      <formula>$D$54="Porcentagem"</formula>
    </cfRule>
  </conditionalFormatting>
  <conditionalFormatting sqref="E62:Q63 E65:Q65">
    <cfRule type="expression" dxfId="143" priority="83">
      <formula>$D$61="moeda"</formula>
    </cfRule>
    <cfRule type="expression" dxfId="142" priority="84">
      <formula>$D$61="Porcentagem"</formula>
    </cfRule>
  </conditionalFormatting>
  <conditionalFormatting sqref="E69:Q70 E72:Q72">
    <cfRule type="expression" dxfId="141" priority="78">
      <formula>$D$68="moeda"</formula>
    </cfRule>
    <cfRule type="expression" dxfId="140" priority="79">
      <formula>$D$68="Porcentagem"</formula>
    </cfRule>
  </conditionalFormatting>
  <conditionalFormatting sqref="E76:Q77 E79:Q79">
    <cfRule type="expression" dxfId="139" priority="70">
      <formula>$D$75="Moeda"</formula>
    </cfRule>
    <cfRule type="expression" dxfId="138" priority="71">
      <formula>$D$75="Porcentagem"</formula>
    </cfRule>
  </conditionalFormatting>
  <conditionalFormatting sqref="E83:Q84 E86:Q86">
    <cfRule type="expression" dxfId="137" priority="68">
      <formula>$D$82="moeda"</formula>
    </cfRule>
    <cfRule type="expression" dxfId="136" priority="69">
      <formula>$D$82="Porcentagem"</formula>
    </cfRule>
  </conditionalFormatting>
  <conditionalFormatting sqref="E90:Q91 E93:Q93">
    <cfRule type="expression" dxfId="135" priority="63">
      <formula>$D$89="moeda"</formula>
    </cfRule>
    <cfRule type="expression" dxfId="134" priority="64">
      <formula>$D$89="Porcentagem"</formula>
    </cfRule>
  </conditionalFormatting>
  <conditionalFormatting sqref="E97:Q98 E100:Q100">
    <cfRule type="expression" dxfId="133" priority="55">
      <formula>$D$96="Moeda"</formula>
    </cfRule>
    <cfRule type="expression" dxfId="132" priority="56">
      <formula>$D$96="Porcentagem"</formula>
    </cfRule>
  </conditionalFormatting>
  <conditionalFormatting sqref="E104:Q105 E107:Q107">
    <cfRule type="expression" dxfId="131" priority="53">
      <formula>$D$103="moeda"</formula>
    </cfRule>
    <cfRule type="expression" dxfId="130" priority="54">
      <formula>$D$103="Porcentagem"</formula>
    </cfRule>
  </conditionalFormatting>
  <conditionalFormatting sqref="E111:Q112 E114:Q114">
    <cfRule type="expression" dxfId="129" priority="48">
      <formula>$D$110="moeda"</formula>
    </cfRule>
    <cfRule type="expression" dxfId="128" priority="49">
      <formula>$D$110="Porcentagem"</formula>
    </cfRule>
  </conditionalFormatting>
  <conditionalFormatting sqref="E118:Q119 E121:Q121">
    <cfRule type="expression" dxfId="127" priority="40">
      <formula>$D$117="Moeda"</formula>
    </cfRule>
    <cfRule type="expression" dxfId="126" priority="41">
      <formula>$D$117="Porcentagem"</formula>
    </cfRule>
  </conditionalFormatting>
  <conditionalFormatting sqref="E125:Q126 E128:Q128">
    <cfRule type="expression" dxfId="125" priority="38">
      <formula>$D$124="moeda"</formula>
    </cfRule>
    <cfRule type="expression" dxfId="124" priority="39">
      <formula>$D$124="Porcentagem"</formula>
    </cfRule>
  </conditionalFormatting>
  <conditionalFormatting sqref="E132:Q133 E135:Q135">
    <cfRule type="expression" dxfId="123" priority="33">
      <formula>$D$131="moeda"</formula>
    </cfRule>
    <cfRule type="expression" dxfId="122" priority="34">
      <formula>$D$131="Porcentagem"</formula>
    </cfRule>
  </conditionalFormatting>
  <conditionalFormatting sqref="E139:Q140 E142:Q142">
    <cfRule type="expression" dxfId="121" priority="25">
      <formula>$D$138="Moeda"</formula>
    </cfRule>
    <cfRule type="expression" dxfId="120" priority="26">
      <formula>$D$138="Porcentagem"</formula>
    </cfRule>
  </conditionalFormatting>
  <conditionalFormatting sqref="E146:Q147 E149:Q149">
    <cfRule type="expression" dxfId="119" priority="23">
      <formula>$D$145="moeda"</formula>
    </cfRule>
    <cfRule type="expression" dxfId="118" priority="24">
      <formula>$D$145="Porcentagem"</formula>
    </cfRule>
  </conditionalFormatting>
  <conditionalFormatting sqref="E153:Q154 E156:Q156">
    <cfRule type="expression" dxfId="117" priority="18">
      <formula>$D$152="moeda"</formula>
    </cfRule>
    <cfRule type="expression" dxfId="116" priority="19">
      <formula>$D$152="Porcentagem"</formula>
    </cfRule>
  </conditionalFormatting>
  <conditionalFormatting sqref="E160:Q161 E163:Q163">
    <cfRule type="expression" dxfId="115" priority="10">
      <formula>$D$159="Moeda"</formula>
    </cfRule>
    <cfRule type="expression" dxfId="114" priority="11">
      <formula>$D$159="Porcentagem"</formula>
    </cfRule>
  </conditionalFormatting>
  <conditionalFormatting sqref="E167:Q168 E170:Q170">
    <cfRule type="expression" dxfId="113" priority="8">
      <formula>$D$166="moeda"</formula>
    </cfRule>
    <cfRule type="expression" dxfId="112" priority="9">
      <formula>$D$166="Porcentagem"</formula>
    </cfRule>
  </conditionalFormatting>
  <conditionalFormatting sqref="C5:Q171">
    <cfRule type="expression" dxfId="111" priority="1">
      <formula>$B5=""</formula>
    </cfRule>
    <cfRule type="expression" dxfId="110" priority="2">
      <formula>$C$6=""</formula>
    </cfRule>
  </conditionalFormatting>
  <pageMargins left="0.7" right="0.7" top="0.75" bottom="0.75" header="0.3" footer="0.3"/>
  <pageSetup paperSize="9" orientation="portrait" r:id="rId1"/>
  <ignoredErrors>
    <ignoredError sqref="Q8:Q9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0" operator="greaterThanOrEqual" id="{330B7B73-6DE4-4FF6-A871-467DDE6DB55F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122" operator="lessThan" id="{0C66E8D7-E85F-4D03-8A6F-582E68E6D157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123" operator="between" id="{EAF766D6-4560-41E7-8FAF-55642F92F401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E8:Q8 E10:Q10 E17:Q17 E24:Q24 E31:Q31 E38:Q38 E45:Q45 E52:Q52 E59:Q59 E66:Q66 E73:Q73 E80:Q80 E87:Q87 E94:Q94 E101:Q101 E108:Q108 E115:Q115 E122:Q122 E129:Q129 E136:Q136 E143:Q143 E150:Q150 E157:Q157 E164:Q164 E171:Q171</xm:sqref>
        </x14:conditionalFormatting>
        <x14:conditionalFormatting xmlns:xm="http://schemas.microsoft.com/office/excel/2006/main">
          <x14:cfRule type="cellIs" priority="117" operator="greaterThanOrEqual" id="{F1DD21AB-50A9-4311-A024-C920A77650B0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118" operator="lessThan" id="{B4DE18E6-BA04-4320-B2FD-463CC7DCD40C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119" operator="between" id="{5E4B7593-F909-4672-85D6-FFB3A092DC09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E15:Q15</xm:sqref>
        </x14:conditionalFormatting>
        <x14:conditionalFormatting xmlns:xm="http://schemas.microsoft.com/office/excel/2006/main">
          <x14:cfRule type="cellIs" priority="110" operator="greaterThanOrEqual" id="{2682449C-CA44-478C-8495-78D29739DAFB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111" operator="lessThan" id="{97EAA824-A83B-4E7F-8F56-DC9A8753BA5C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112" operator="between" id="{CFA80ABB-21C4-438A-8852-C1F7CB96EABA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E22:Q22</xm:sqref>
        </x14:conditionalFormatting>
        <x14:conditionalFormatting xmlns:xm="http://schemas.microsoft.com/office/excel/2006/main">
          <x14:cfRule type="cellIs" priority="105" operator="greaterThanOrEqual" id="{E6B8E818-2811-416D-A756-9A1F8A405C8B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106" operator="lessThan" id="{8CE29956-AFFA-4452-AAE0-0DF65A166218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107" operator="between" id="{BC88C6E3-3105-4C00-AB90-2B2DEBD5DD7E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E29:Q29</xm:sqref>
        </x14:conditionalFormatting>
        <x14:conditionalFormatting xmlns:xm="http://schemas.microsoft.com/office/excel/2006/main">
          <x14:cfRule type="cellIs" priority="102" operator="greaterThanOrEqual" id="{9220EA0E-670C-456A-90FB-1E050BFD2268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103" operator="lessThan" id="{34D6756B-290E-44C1-AD98-DF85C56C8083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104" operator="between" id="{4B4FEFE3-544D-48FF-B747-7E2A4A36D4D7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E36:Q36</xm:sqref>
        </x14:conditionalFormatting>
        <x14:conditionalFormatting xmlns:xm="http://schemas.microsoft.com/office/excel/2006/main">
          <x14:cfRule type="cellIs" priority="95" operator="greaterThanOrEqual" id="{8CF05879-63A8-4B81-9808-090FCB72E46A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96" operator="lessThan" id="{180996B9-8E9F-43D7-88B0-E575B41154EC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97" operator="between" id="{8E41BAF2-33F4-40F4-9688-532C46E48DE0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E43:Q43</xm:sqref>
        </x14:conditionalFormatting>
        <x14:conditionalFormatting xmlns:xm="http://schemas.microsoft.com/office/excel/2006/main">
          <x14:cfRule type="cellIs" priority="90" operator="greaterThanOrEqual" id="{A2B6C927-87A5-443C-A1D9-007BE06D7732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91" operator="lessThan" id="{857F9669-4612-4998-B750-1D827EABA28B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92" operator="between" id="{7D6ABFA1-E67F-4D2C-8F4B-F9BDA63DBE31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E50:Q50</xm:sqref>
        </x14:conditionalFormatting>
        <x14:conditionalFormatting xmlns:xm="http://schemas.microsoft.com/office/excel/2006/main">
          <x14:cfRule type="cellIs" priority="87" operator="greaterThanOrEqual" id="{D49699B5-AA42-42A8-847F-3569A880E3B7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88" operator="lessThan" id="{C10CA018-1291-4032-899C-EF6BBF5348E3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89" operator="between" id="{0B4DD48D-00BD-414C-9252-261D257C56D8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E57:Q57</xm:sqref>
        </x14:conditionalFormatting>
        <x14:conditionalFormatting xmlns:xm="http://schemas.microsoft.com/office/excel/2006/main">
          <x14:cfRule type="cellIs" priority="80" operator="greaterThanOrEqual" id="{B62C987C-FDF7-4B6E-B128-37F73D791FFE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81" operator="lessThan" id="{3887C7CC-2C47-4478-A54A-A0F109996913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82" operator="between" id="{7ADD935F-7B74-4F26-A527-EC9BE78DA1F0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E64:Q64</xm:sqref>
        </x14:conditionalFormatting>
        <x14:conditionalFormatting xmlns:xm="http://schemas.microsoft.com/office/excel/2006/main">
          <x14:cfRule type="cellIs" priority="75" operator="greaterThanOrEqual" id="{49BA2F13-F8A8-49E0-9BD6-ED2814E68B43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76" operator="lessThan" id="{82B5E6C6-3F64-4053-BAE5-4B0EE7BEC164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77" operator="between" id="{03812658-BDED-44E6-BE5E-716D23DF0FB7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E71:Q71</xm:sqref>
        </x14:conditionalFormatting>
        <x14:conditionalFormatting xmlns:xm="http://schemas.microsoft.com/office/excel/2006/main">
          <x14:cfRule type="cellIs" priority="72" operator="greaterThanOrEqual" id="{8E5B70C3-7005-4D52-AE47-39EDBFA2E213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73" operator="lessThan" id="{4A6DE552-E65D-4C65-B6E9-FE3E3A5A90FD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74" operator="between" id="{5657A1B2-625A-4469-A404-A8903541DBB6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E78:Q78</xm:sqref>
        </x14:conditionalFormatting>
        <x14:conditionalFormatting xmlns:xm="http://schemas.microsoft.com/office/excel/2006/main">
          <x14:cfRule type="cellIs" priority="65" operator="greaterThanOrEqual" id="{B1FF0FE9-EFE6-4DAD-9E0F-09C9594CBE47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66" operator="lessThan" id="{C5BADF10-043C-4657-B910-6A7B3A845E5C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67" operator="between" id="{2870D2D6-1E86-48BD-AFE5-33B4FA51AA41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E85:Q85</xm:sqref>
        </x14:conditionalFormatting>
        <x14:conditionalFormatting xmlns:xm="http://schemas.microsoft.com/office/excel/2006/main">
          <x14:cfRule type="cellIs" priority="60" operator="greaterThanOrEqual" id="{E27D7EF2-9699-42CA-BF40-FD5A5E278691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61" operator="lessThan" id="{59E3647E-AD65-4642-8AD2-7AA1B04CB393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62" operator="between" id="{889E483D-AD91-4167-A678-C743BE0E7B74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E92:Q92</xm:sqref>
        </x14:conditionalFormatting>
        <x14:conditionalFormatting xmlns:xm="http://schemas.microsoft.com/office/excel/2006/main">
          <x14:cfRule type="cellIs" priority="57" operator="greaterThanOrEqual" id="{939B675A-EAE2-418D-ABFB-FD0C5FCC5FE1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58" operator="lessThan" id="{13F3FD83-B151-4AF2-889D-A9C9AA0DD492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59" operator="between" id="{000C83B0-5931-40E0-8341-4C1479B92BA9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E99:Q99</xm:sqref>
        </x14:conditionalFormatting>
        <x14:conditionalFormatting xmlns:xm="http://schemas.microsoft.com/office/excel/2006/main">
          <x14:cfRule type="cellIs" priority="50" operator="greaterThanOrEqual" id="{619016EE-975E-4D11-894B-23439992F239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51" operator="lessThan" id="{CB754A1D-EBF6-4284-B7F8-530980D43A78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52" operator="between" id="{37F26042-1AEF-4A16-94AF-56D04313623E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E106:Q106</xm:sqref>
        </x14:conditionalFormatting>
        <x14:conditionalFormatting xmlns:xm="http://schemas.microsoft.com/office/excel/2006/main">
          <x14:cfRule type="cellIs" priority="45" operator="greaterThanOrEqual" id="{94E7109F-F32B-40A0-A173-31228FC4414C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46" operator="lessThan" id="{11F05A46-4F98-4E87-87F2-7F6D13D6CA34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47" operator="between" id="{7225BC93-7A58-4D92-88C3-132DB3404B5A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E113:Q113</xm:sqref>
        </x14:conditionalFormatting>
        <x14:conditionalFormatting xmlns:xm="http://schemas.microsoft.com/office/excel/2006/main">
          <x14:cfRule type="cellIs" priority="42" operator="greaterThanOrEqual" id="{DB23378E-A1A6-4FAF-8C05-50B907C17147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43" operator="lessThan" id="{7ED7A8A6-C697-4A29-BAA7-8EB4554C4D79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44" operator="between" id="{EEA52D8A-D345-41DD-A846-F820BE48519C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E120:Q120</xm:sqref>
        </x14:conditionalFormatting>
        <x14:conditionalFormatting xmlns:xm="http://schemas.microsoft.com/office/excel/2006/main">
          <x14:cfRule type="cellIs" priority="35" operator="greaterThanOrEqual" id="{9430FE19-4F66-4571-8FC9-AE1F202D91FC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36" operator="lessThan" id="{8A5FB6EC-89B5-44F8-9EC3-E707B262AB25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37" operator="between" id="{CDB723E9-7040-4C3B-8587-A4BC98E3538E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E127:Q127</xm:sqref>
        </x14:conditionalFormatting>
        <x14:conditionalFormatting xmlns:xm="http://schemas.microsoft.com/office/excel/2006/main">
          <x14:cfRule type="cellIs" priority="30" operator="greaterThanOrEqual" id="{90B542CA-7F42-4577-9AEE-C52668B76D25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31" operator="lessThan" id="{7E278A12-5EF5-4CD5-8639-68409333A0DA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32" operator="between" id="{196D7D99-E2E7-477D-8229-D5CB8710FEE8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E134:Q134</xm:sqref>
        </x14:conditionalFormatting>
        <x14:conditionalFormatting xmlns:xm="http://schemas.microsoft.com/office/excel/2006/main">
          <x14:cfRule type="cellIs" priority="27" operator="greaterThanOrEqual" id="{4DEC2E85-75DB-4389-AB1F-F9B0D0F5F46E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28" operator="lessThan" id="{52BD20DD-127B-4AF4-AFB0-5F6C1EA0B18A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29" operator="between" id="{39579818-0777-48A8-9AB5-FEBD60D7D69C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E141:Q141</xm:sqref>
        </x14:conditionalFormatting>
        <x14:conditionalFormatting xmlns:xm="http://schemas.microsoft.com/office/excel/2006/main">
          <x14:cfRule type="cellIs" priority="20" operator="greaterThanOrEqual" id="{02F72C7E-E347-403A-97EA-5EF17673AC1C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21" operator="lessThan" id="{B740867B-2151-4556-B11E-E848F880D547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22" operator="between" id="{22DED2A5-5B95-48AD-8CD6-C1C3680D842C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E148:Q148</xm:sqref>
        </x14:conditionalFormatting>
        <x14:conditionalFormatting xmlns:xm="http://schemas.microsoft.com/office/excel/2006/main">
          <x14:cfRule type="cellIs" priority="15" operator="greaterThanOrEqual" id="{C7040287-9218-478C-9276-90814CF652D8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16" operator="lessThan" id="{D825D6D1-F946-49CF-98C1-00E9649C15FC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17" operator="between" id="{6E035EC0-2D5B-4622-BA54-39663FBC7B2A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E155:Q155</xm:sqref>
        </x14:conditionalFormatting>
        <x14:conditionalFormatting xmlns:xm="http://schemas.microsoft.com/office/excel/2006/main">
          <x14:cfRule type="cellIs" priority="12" operator="greaterThanOrEqual" id="{8CE59A8C-36CC-405D-93C5-32407609F448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13" operator="lessThan" id="{212CE2BB-4F12-4696-9DD7-8DC129390CF6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14" operator="between" id="{F5752194-78E5-4F1E-9CE0-5B3D15F94836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E162:Q162</xm:sqref>
        </x14:conditionalFormatting>
        <x14:conditionalFormatting xmlns:xm="http://schemas.microsoft.com/office/excel/2006/main">
          <x14:cfRule type="cellIs" priority="5" operator="greaterThanOrEqual" id="{2D4DC383-6795-4D8A-9A12-AA34C801436C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6" operator="lessThan" id="{4526E4A0-6D5F-4AFD-9EB4-82042ED490E2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7" operator="between" id="{D456F615-6BA6-4D0F-A64A-1ADCA1C0850B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E169:Q169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E327-B76D-4948-B4E8-3CE1502D3A61}">
  <dimension ref="A1:P580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"/>
  <cols>
    <col min="1" max="1" width="2.125" style="40" customWidth="1"/>
    <col min="2" max="2" width="1.375" style="40" customWidth="1"/>
    <col min="3" max="3" width="14.875" style="40" customWidth="1"/>
    <col min="4" max="16" width="12.375" style="40" customWidth="1"/>
    <col min="17" max="23" width="10.75" style="40" customWidth="1"/>
    <col min="24" max="16384" width="11" style="40"/>
  </cols>
  <sheetData>
    <row r="1" spans="1:16" s="34" customFormat="1" ht="39" customHeight="1"/>
    <row r="2" spans="1:16" s="37" customFormat="1" ht="30" customHeight="1">
      <c r="C2" s="35"/>
      <c r="D2" s="36"/>
      <c r="E2" s="36"/>
      <c r="F2" s="36"/>
      <c r="G2" s="36"/>
      <c r="H2" s="36"/>
      <c r="I2" s="36"/>
    </row>
    <row r="3" spans="1:16" s="123" customFormat="1" ht="44.25" customHeight="1">
      <c r="A3" s="122"/>
      <c r="C3" s="124" t="s">
        <v>134</v>
      </c>
      <c r="E3" s="125"/>
      <c r="F3" s="125"/>
    </row>
    <row r="4" spans="1:16" ht="6.75" customHeight="1" thickBot="1">
      <c r="C4" s="38"/>
      <c r="D4" s="39"/>
      <c r="E4" s="39"/>
      <c r="F4" s="39"/>
      <c r="G4" s="39"/>
      <c r="H4" s="39"/>
      <c r="I4" s="39"/>
    </row>
    <row r="5" spans="1:16" ht="24" customHeight="1" thickTop="1">
      <c r="C5" s="41" t="s">
        <v>27</v>
      </c>
      <c r="D5" s="39"/>
      <c r="E5" s="39"/>
      <c r="F5" s="39"/>
      <c r="G5" s="39"/>
      <c r="H5" s="39"/>
      <c r="I5" s="39"/>
    </row>
    <row r="6" spans="1:16" ht="6.75" customHeight="1" thickBot="1">
      <c r="C6" s="38"/>
      <c r="D6" s="39"/>
      <c r="E6" s="39"/>
      <c r="F6" s="39"/>
      <c r="G6" s="39"/>
      <c r="H6" s="39"/>
      <c r="I6" s="39"/>
    </row>
    <row r="7" spans="1:16" ht="25.5" customHeight="1" thickTop="1" thickBot="1">
      <c r="C7" s="50" t="str">
        <f>INDEX(Cad!$D$6:$E$29,aux!$A$1,2)</f>
        <v>Porcentaje</v>
      </c>
      <c r="D7" s="46" t="s">
        <v>33</v>
      </c>
      <c r="E7" s="41" t="s">
        <v>34</v>
      </c>
      <c r="F7" s="41" t="s">
        <v>35</v>
      </c>
      <c r="G7" s="41" t="s">
        <v>36</v>
      </c>
      <c r="H7" s="41" t="s">
        <v>37</v>
      </c>
      <c r="I7" s="41" t="s">
        <v>38</v>
      </c>
      <c r="J7" s="41" t="s">
        <v>39</v>
      </c>
      <c r="K7" s="41" t="s">
        <v>40</v>
      </c>
      <c r="L7" s="41" t="s">
        <v>41</v>
      </c>
      <c r="M7" s="41" t="s">
        <v>42</v>
      </c>
      <c r="N7" s="41" t="s">
        <v>43</v>
      </c>
      <c r="O7" s="41" t="s">
        <v>44</v>
      </c>
      <c r="P7" s="41" t="s">
        <v>45</v>
      </c>
    </row>
    <row r="8" spans="1:16" ht="23.25" customHeight="1" thickTop="1" thickBot="1">
      <c r="C8" s="51" t="s">
        <v>50</v>
      </c>
      <c r="D8" s="58">
        <f>INDEX(Metas!$D$6:$O$29,aux!$A$1,COLUMN(A1))</f>
        <v>20</v>
      </c>
      <c r="E8" s="58">
        <f>INDEX(Metas!$D$6:$O$29,aux!$A$1,COLUMN(B1))</f>
        <v>25</v>
      </c>
      <c r="F8" s="58">
        <f>INDEX(Metas!$D$6:$O$29,aux!$A$1,COLUMN(C1))</f>
        <v>30</v>
      </c>
      <c r="G8" s="58">
        <f>INDEX(Metas!$D$6:$O$29,aux!$A$1,COLUMN(D1))</f>
        <v>35</v>
      </c>
      <c r="H8" s="58">
        <f>INDEX(Metas!$D$6:$O$29,aux!$A$1,COLUMN(E1))</f>
        <v>40</v>
      </c>
      <c r="I8" s="58">
        <f>INDEX(Metas!$D$6:$O$29,aux!$A$1,COLUMN(F1))</f>
        <v>45</v>
      </c>
      <c r="J8" s="58">
        <f>INDEX(Metas!$D$6:$O$29,aux!$A$1,COLUMN(G1))</f>
        <v>50</v>
      </c>
      <c r="K8" s="58">
        <f>INDEX(Metas!$D$6:$O$29,aux!$A$1,COLUMN(H1))</f>
        <v>55</v>
      </c>
      <c r="L8" s="58">
        <f>INDEX(Metas!$D$6:$O$29,aux!$A$1,COLUMN(I1))</f>
        <v>60</v>
      </c>
      <c r="M8" s="58">
        <f>INDEX(Metas!$D$6:$O$29,aux!$A$1,COLUMN(J1))</f>
        <v>65</v>
      </c>
      <c r="N8" s="58">
        <f>INDEX(Metas!$D$6:$O$29,aux!$A$1,COLUMN(K1))</f>
        <v>70</v>
      </c>
      <c r="O8" s="58">
        <f>INDEX(Metas!$D$6:$O$29,aux!$A$1,COLUMN(L1))</f>
        <v>75</v>
      </c>
      <c r="P8" s="59">
        <f>IF($C$7="Porcentagem",AVERAGE(D8:O8),SUM(D8:O8))</f>
        <v>570</v>
      </c>
    </row>
    <row r="9" spans="1:16" ht="23.25" customHeight="1" thickTop="1" thickBot="1">
      <c r="C9" s="51" t="s">
        <v>51</v>
      </c>
      <c r="D9" s="58">
        <f>INDEX(Atual!$D$6:$O$29,aux!$A$1,COLUMN(A2))</f>
        <v>18</v>
      </c>
      <c r="E9" s="58">
        <f>INDEX(Atual!$D$6:$O$29,aux!$A$1,COLUMN(B2))</f>
        <v>18</v>
      </c>
      <c r="F9" s="58">
        <f>INDEX(Atual!$D$6:$O$29,aux!$A$1,COLUMN(C2))</f>
        <v>18</v>
      </c>
      <c r="G9" s="58">
        <f>INDEX(Atual!$D$6:$O$29,aux!$A$1,COLUMN(D2))</f>
        <v>18</v>
      </c>
      <c r="H9" s="58">
        <f>INDEX(Atual!$D$6:$O$29,aux!$A$1,COLUMN(E2))</f>
        <v>40</v>
      </c>
      <c r="I9" s="58">
        <f>INDEX(Atual!$D$6:$O$29,aux!$A$1,COLUMN(F2))</f>
        <v>40</v>
      </c>
      <c r="J9" s="58">
        <f>INDEX(Atual!$D$6:$O$29,aux!$A$1,COLUMN(G2))</f>
        <v>40</v>
      </c>
      <c r="K9" s="58">
        <f>INDEX(Atual!$D$6:$O$29,aux!$A$1,COLUMN(H2))</f>
        <v>70</v>
      </c>
      <c r="L9" s="58">
        <f>INDEX(Atual!$D$6:$O$29,aux!$A$1,COLUMN(I2))</f>
        <v>70</v>
      </c>
      <c r="M9" s="58">
        <f>INDEX(Atual!$D$6:$O$29,aux!$A$1,COLUMN(J2))</f>
        <v>60</v>
      </c>
      <c r="N9" s="58">
        <f>INDEX(Atual!$D$6:$O$29,aux!$A$1,COLUMN(K2))</f>
        <v>60</v>
      </c>
      <c r="O9" s="58">
        <f>INDEX(Atual!$D$6:$O$29,aux!$A$1,COLUMN(L2))</f>
        <v>60</v>
      </c>
      <c r="P9" s="59">
        <f t="shared" ref="P9:P11" si="0">IF($C$7="Porcentagem",AVERAGE(D9:O9),SUM(D9:O9))</f>
        <v>512</v>
      </c>
    </row>
    <row r="10" spans="1:16" ht="23.25" customHeight="1" thickTop="1" thickBot="1">
      <c r="C10" s="51" t="s">
        <v>52</v>
      </c>
      <c r="D10" s="60">
        <f>D9/D8</f>
        <v>0.9</v>
      </c>
      <c r="E10" s="61">
        <f t="shared" ref="E10:O10" si="1">E9/E8</f>
        <v>0.72</v>
      </c>
      <c r="F10" s="61">
        <f t="shared" si="1"/>
        <v>0.6</v>
      </c>
      <c r="G10" s="61">
        <f t="shared" si="1"/>
        <v>0.51428571428571423</v>
      </c>
      <c r="H10" s="61">
        <f t="shared" si="1"/>
        <v>1</v>
      </c>
      <c r="I10" s="61">
        <f t="shared" si="1"/>
        <v>0.88888888888888884</v>
      </c>
      <c r="J10" s="61">
        <f t="shared" si="1"/>
        <v>0.8</v>
      </c>
      <c r="K10" s="61">
        <f t="shared" si="1"/>
        <v>1.2727272727272727</v>
      </c>
      <c r="L10" s="61">
        <f t="shared" si="1"/>
        <v>1.1666666666666667</v>
      </c>
      <c r="M10" s="61">
        <f t="shared" si="1"/>
        <v>0.92307692307692313</v>
      </c>
      <c r="N10" s="61">
        <f t="shared" si="1"/>
        <v>0.8571428571428571</v>
      </c>
      <c r="O10" s="61">
        <f t="shared" si="1"/>
        <v>0.8</v>
      </c>
      <c r="P10" s="62">
        <f>AVERAGE(D10:O10)</f>
        <v>0.87023236023236039</v>
      </c>
    </row>
    <row r="11" spans="1:16" ht="23.25" customHeight="1" thickTop="1" thickBot="1">
      <c r="C11" s="51" t="s">
        <v>53</v>
      </c>
      <c r="D11" s="58">
        <f>INDEX(Anterior!$D$6:$O$29,aux!$A$1,COLUMN(A5))</f>
        <v>20</v>
      </c>
      <c r="E11" s="58">
        <f>INDEX(Anterior!$D$6:$O$29,aux!$A$1,COLUMN(B5))</f>
        <v>25</v>
      </c>
      <c r="F11" s="58">
        <f>INDEX(Anterior!$D$6:$O$29,aux!$A$1,COLUMN(C5))</f>
        <v>30</v>
      </c>
      <c r="G11" s="58">
        <f>INDEX(Anterior!$D$6:$O$29,aux!$A$1,COLUMN(D5))</f>
        <v>30</v>
      </c>
      <c r="H11" s="58">
        <f>INDEX(Anterior!$D$6:$O$29,aux!$A$1,COLUMN(E5))</f>
        <v>30</v>
      </c>
      <c r="I11" s="58">
        <f>INDEX(Anterior!$D$6:$O$29,aux!$A$1,COLUMN(F5))</f>
        <v>30</v>
      </c>
      <c r="J11" s="58">
        <f>INDEX(Anterior!$D$6:$O$29,aux!$A$1,COLUMN(G5))</f>
        <v>40</v>
      </c>
      <c r="K11" s="58">
        <f>INDEX(Anterior!$D$6:$O$29,aux!$A$1,COLUMN(H5))</f>
        <v>40</v>
      </c>
      <c r="L11" s="58">
        <f>INDEX(Anterior!$D$6:$O$29,aux!$A$1,COLUMN(I5))</f>
        <v>40</v>
      </c>
      <c r="M11" s="58">
        <f>INDEX(Anterior!$D$6:$O$29,aux!$A$1,COLUMN(J5))</f>
        <v>40</v>
      </c>
      <c r="N11" s="58">
        <f>INDEX(Anterior!$D$6:$O$29,aux!$A$1,COLUMN(K5))</f>
        <v>40</v>
      </c>
      <c r="O11" s="58">
        <f>INDEX(Anterior!$D$6:$O$29,aux!$A$1,COLUMN(L5))</f>
        <v>60</v>
      </c>
      <c r="P11" s="59">
        <f t="shared" si="0"/>
        <v>425</v>
      </c>
    </row>
    <row r="12" spans="1:16" ht="23.25" customHeight="1" thickTop="1" thickBot="1">
      <c r="C12" s="51" t="s">
        <v>54</v>
      </c>
      <c r="D12" s="60">
        <f>D11/D9</f>
        <v>1.1111111111111112</v>
      </c>
      <c r="E12" s="61">
        <f t="shared" ref="E12:O12" si="2">E11/E9</f>
        <v>1.3888888888888888</v>
      </c>
      <c r="F12" s="61">
        <f t="shared" si="2"/>
        <v>1.6666666666666667</v>
      </c>
      <c r="G12" s="61">
        <f t="shared" si="2"/>
        <v>1.6666666666666667</v>
      </c>
      <c r="H12" s="61">
        <f t="shared" si="2"/>
        <v>0.75</v>
      </c>
      <c r="I12" s="61">
        <f t="shared" si="2"/>
        <v>0.75</v>
      </c>
      <c r="J12" s="61">
        <f t="shared" si="2"/>
        <v>1</v>
      </c>
      <c r="K12" s="61">
        <f t="shared" si="2"/>
        <v>0.5714285714285714</v>
      </c>
      <c r="L12" s="61">
        <f t="shared" si="2"/>
        <v>0.5714285714285714</v>
      </c>
      <c r="M12" s="61">
        <f t="shared" si="2"/>
        <v>0.66666666666666663</v>
      </c>
      <c r="N12" s="61">
        <f t="shared" si="2"/>
        <v>0.66666666666666663</v>
      </c>
      <c r="O12" s="61">
        <f t="shared" si="2"/>
        <v>1</v>
      </c>
      <c r="P12" s="62">
        <f>AVERAGE(D12:O12)</f>
        <v>0.98412698412698407</v>
      </c>
    </row>
    <row r="13" spans="1:16" ht="30" customHeight="1" thickTop="1">
      <c r="C13" s="74" t="s">
        <v>55</v>
      </c>
    </row>
    <row r="14" spans="1:16" ht="20.25" customHeight="1"/>
    <row r="15" spans="1:16" ht="30" customHeight="1"/>
    <row r="16" spans="1:16" ht="21.75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</sheetData>
  <sheetProtection algorithmName="SHA-512" hashValue="6ndd2h6+5H/Ll1Z8vhlgisG/N7W8JdMVroNyZsk3UDVS68/TipIZnsb4CBJ4RxN4qVUxLqvfCW3SjauY24Rd+g==" saltValue="R7w9R/XbikQy+66p7JZK0g==" spinCount="100000" sheet="1" objects="1" scenarios="1" formatCells="0" formatColumns="0" formatRows="0" selectLockedCells="1"/>
  <conditionalFormatting sqref="D8:P9 D11:P11">
    <cfRule type="expression" dxfId="37" priority="4">
      <formula>$C$7="moeda"</formula>
    </cfRule>
    <cfRule type="expression" dxfId="36" priority="5">
      <formula>$C$7="Porcentagem"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3</xdr:col>
                    <xdr:colOff>57150</xdr:colOff>
                    <xdr:row>4</xdr:row>
                    <xdr:rowOff>19050</xdr:rowOff>
                  </from>
                  <to>
                    <xdr:col>6</xdr:col>
                    <xdr:colOff>9525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OrEqual" id="{D3198A58-16C3-432E-9E5D-B7320C3D32C8}">
            <xm:f>Conf!$E$6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cellIs" priority="2" operator="lessThan" id="{E9309C37-71D7-46C7-B5CB-F660901136DF}">
            <xm:f>Conf!$E$7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ellIs" priority="3" operator="between" id="{DA7C6551-AFF9-428B-BEBC-6CA1A6A092BB}">
            <xm:f>Conf!$E$7</xm:f>
            <xm:f>Conf!$E$6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D10:P10 D12:P12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3835A87-134D-48D6-9BF3-65881A231F7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</vt:i4>
      </vt:variant>
    </vt:vector>
  </HeadingPairs>
  <TitlesOfParts>
    <vt:vector size="19" baseType="lpstr">
      <vt:lpstr>Cad</vt:lpstr>
      <vt:lpstr>Areas</vt:lpstr>
      <vt:lpstr>Conf</vt:lpstr>
      <vt:lpstr>Metas</vt:lpstr>
      <vt:lpstr>Atual</vt:lpstr>
      <vt:lpstr>Anterior</vt:lpstr>
      <vt:lpstr>PA</vt:lpstr>
      <vt:lpstr>Rel1</vt:lpstr>
      <vt:lpstr>Rel2</vt:lpstr>
      <vt:lpstr>Rel3</vt:lpstr>
      <vt:lpstr>Dash1</vt:lpstr>
      <vt:lpstr>Dash2</vt:lpstr>
      <vt:lpstr>Dash3</vt:lpstr>
      <vt:lpstr>aux</vt:lpstr>
      <vt:lpstr>INI</vt:lpstr>
      <vt:lpstr>DUV</vt:lpstr>
      <vt:lpstr>SUG</vt:lpstr>
      <vt:lpstr>LUZ</vt:lpstr>
      <vt:lpstr>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francisco verdugo arredondo</cp:lastModifiedBy>
  <cp:lastPrinted>2017-08-09T23:03:49Z</cp:lastPrinted>
  <dcterms:created xsi:type="dcterms:W3CDTF">2017-07-25T18:13:49Z</dcterms:created>
  <dcterms:modified xsi:type="dcterms:W3CDTF">2022-04-17T19:53:09Z</dcterms:modified>
</cp:coreProperties>
</file>