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jpg" ContentType="image/jpe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812"/>
  <workbookPr autoCompressPictures="0"/>
  <mc:AlternateContent xmlns:mc="http://schemas.openxmlformats.org/markup-compatibility/2006">
    <mc:Choice Requires="x15">
      <x15ac:absPath xmlns:x15ac="http://schemas.microsoft.com/office/spreadsheetml/2010/11/ac" url="/Users/leandroborges/Dropbox (luz lab)/LUZ/Produtos/LUZ Espanhol/Diagrama de Pareto/"/>
    </mc:Choice>
  </mc:AlternateContent>
  <bookViews>
    <workbookView xWindow="0" yWindow="460" windowWidth="24800" windowHeight="14460" activeTab="3"/>
  </bookViews>
  <sheets>
    <sheet name="1. Início" sheetId="7" r:id="rId1"/>
    <sheet name="2. Planejamento" sheetId="6" r:id="rId2"/>
    <sheet name="3. Lista de verificação" sheetId="11" r:id="rId3"/>
    <sheet name="4. Diagrama de Pareto" sheetId="9" r:id="rId4"/>
    <sheet name="5. Saiba Mais" sheetId="8" r:id="rId5"/>
  </sheets>
  <definedNames>
    <definedName name="_xlnm.Print_Area" localSheetId="0">'1. Início'!$A$1:$L$42</definedName>
    <definedName name="_xlnm.Print_Area" localSheetId="4">'5. Saiba Mais'!$A$4:$M$39</definedName>
  </definedNames>
  <calcPr calcId="15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E8" i="11" l="1"/>
  <c r="E9" i="11"/>
  <c r="E10" i="11"/>
  <c r="E11" i="11"/>
  <c r="E12" i="11"/>
  <c r="E13" i="11"/>
  <c r="E14" i="11"/>
  <c r="E15" i="11"/>
  <c r="E16" i="11"/>
  <c r="E17" i="11"/>
  <c r="E18" i="11"/>
  <c r="E19" i="11"/>
  <c r="E20" i="11"/>
  <c r="E21" i="11"/>
  <c r="E22" i="11"/>
  <c r="J8" i="11"/>
  <c r="J9" i="11"/>
  <c r="J10" i="11"/>
  <c r="J11" i="11"/>
  <c r="O8" i="11"/>
  <c r="B8" i="11"/>
  <c r="B9" i="11"/>
  <c r="B10" i="11"/>
  <c r="I8" i="11"/>
  <c r="G8" i="11"/>
  <c r="H8" i="11"/>
  <c r="I9" i="11"/>
  <c r="G9" i="11"/>
  <c r="H9" i="11"/>
  <c r="I10" i="11"/>
  <c r="G10" i="11"/>
  <c r="H10" i="11"/>
  <c r="B11" i="11"/>
  <c r="I11" i="11"/>
  <c r="G11" i="11"/>
  <c r="H11" i="11"/>
  <c r="B12" i="11"/>
  <c r="I12" i="11"/>
  <c r="G12" i="11"/>
  <c r="H12" i="11"/>
  <c r="B13" i="11"/>
  <c r="I13" i="11"/>
  <c r="G13" i="11"/>
  <c r="H13" i="11"/>
  <c r="B14" i="11"/>
  <c r="I14" i="11"/>
  <c r="G14" i="11"/>
  <c r="H14" i="11"/>
  <c r="B15" i="11"/>
  <c r="I15" i="11"/>
  <c r="G15" i="11"/>
  <c r="H15" i="11"/>
  <c r="B16" i="11"/>
  <c r="I16" i="11"/>
  <c r="G16" i="11"/>
  <c r="H16" i="11"/>
  <c r="B17" i="11"/>
  <c r="I17" i="11"/>
  <c r="G17" i="11"/>
  <c r="H17" i="11"/>
  <c r="B18" i="11"/>
  <c r="I18" i="11"/>
  <c r="G18" i="11"/>
  <c r="H18" i="11"/>
  <c r="B19" i="11"/>
  <c r="I19" i="11"/>
  <c r="G19" i="11"/>
  <c r="H19" i="11"/>
  <c r="B20" i="11"/>
  <c r="I20" i="11"/>
  <c r="G20" i="11"/>
  <c r="H20" i="11"/>
  <c r="B21" i="11"/>
  <c r="I21" i="11"/>
  <c r="G21" i="11"/>
  <c r="H21" i="11"/>
  <c r="B22" i="11"/>
  <c r="I22" i="11"/>
  <c r="G22" i="11"/>
  <c r="H22" i="11"/>
  <c r="L8" i="11"/>
  <c r="M8" i="9"/>
  <c r="M8" i="11"/>
  <c r="M36" i="9"/>
  <c r="M34" i="9"/>
  <c r="M32" i="9"/>
  <c r="M30" i="9"/>
  <c r="M28" i="9"/>
  <c r="M26" i="9"/>
  <c r="M24" i="9"/>
  <c r="M22" i="9"/>
  <c r="M20" i="9"/>
  <c r="M18" i="9"/>
  <c r="M16" i="9"/>
  <c r="M14" i="9"/>
  <c r="O10" i="11"/>
  <c r="L10" i="11"/>
  <c r="M12" i="9"/>
  <c r="O9" i="11"/>
  <c r="L9" i="11"/>
  <c r="M10" i="9"/>
  <c r="N8" i="11"/>
  <c r="M9" i="11"/>
  <c r="N9" i="11"/>
  <c r="M10" i="11"/>
  <c r="N10" i="11"/>
  <c r="O11" i="11"/>
  <c r="L11" i="11"/>
  <c r="M11" i="11"/>
  <c r="N11" i="11"/>
  <c r="O12" i="11"/>
  <c r="L12" i="11"/>
  <c r="M12" i="11"/>
  <c r="N12" i="11"/>
  <c r="O13" i="11"/>
  <c r="L13" i="11"/>
  <c r="M13" i="11"/>
  <c r="N13" i="11"/>
  <c r="O14" i="11"/>
  <c r="L14" i="11"/>
  <c r="M14" i="11"/>
  <c r="N14" i="11"/>
  <c r="O15" i="11"/>
  <c r="L15" i="11"/>
  <c r="M15" i="11"/>
  <c r="N15" i="11"/>
  <c r="O16" i="11"/>
  <c r="L16" i="11"/>
  <c r="M16" i="11"/>
  <c r="N16" i="11"/>
  <c r="O17" i="11"/>
  <c r="L17" i="11"/>
  <c r="M17" i="11"/>
  <c r="N17" i="11"/>
  <c r="O18" i="11"/>
  <c r="L18" i="11"/>
  <c r="M18" i="11"/>
  <c r="N18" i="11"/>
  <c r="O19" i="11"/>
  <c r="L19" i="11"/>
  <c r="M19" i="11"/>
  <c r="N19" i="11"/>
  <c r="O20" i="11"/>
  <c r="L20" i="11"/>
  <c r="M20" i="11"/>
  <c r="N20" i="11"/>
  <c r="O21" i="11"/>
  <c r="L21" i="11"/>
  <c r="M21" i="11"/>
  <c r="N21" i="11"/>
  <c r="O22" i="11"/>
  <c r="L22" i="11"/>
  <c r="M22" i="11"/>
  <c r="N22" i="11"/>
</calcChain>
</file>

<file path=xl/comments1.xml><?xml version="1.0" encoding="utf-8"?>
<comments xmlns="http://schemas.openxmlformats.org/spreadsheetml/2006/main">
  <authors>
    <author>Rafael Vianna Ávila</author>
  </authors>
  <commentList>
    <comment ref="C3" authorId="0">
      <text>
        <r>
          <rPr>
            <sz val="12"/>
            <color indexed="81"/>
            <rFont val="Arial"/>
          </rPr>
          <t>En todas las pestañas se encuentra un número para ayudarle a llenar en el orden / lectura. Sólo tiene que seguir los números para tener una comprensión completa de la hoja de trabajo. En esta ficha, comenzamos con el "1 ¿Qué es la hoja de diagrama de Pareto y luego vaya a la" 2. El uso de cada ficha "</t>
        </r>
        <r>
          <rPr>
            <sz val="9"/>
            <color indexed="81"/>
            <rFont val="Arial"/>
          </rPr>
          <t xml:space="preserve">
</t>
        </r>
      </text>
    </comment>
    <comment ref="B4" authorId="0">
      <text>
        <r>
          <rPr>
            <sz val="12"/>
            <color indexed="81"/>
            <rFont val="Arial"/>
          </rPr>
          <t>Navegar por las pestañas haciendo clic en los botones con los nombres de los mismos (2. Planificación) o en la pestaña inferior de la parte inferior de la hoja de pestañas. Recomendamos que llene la hoja de trabajo siguiendo el orden numérico ascendente de las pestañas.</t>
        </r>
      </text>
    </comment>
    <comment ref="H38" authorId="0">
      <text>
        <r>
          <rPr>
            <sz val="12"/>
            <color indexed="81"/>
            <rFont val="Arial"/>
          </rPr>
          <t>Para comenzar a navegar por la hoja de cálculo, sólo tiene que utilizar los botones azules en las "páginas de la Guía" de línea. Ha leído nuestros consejos iniciales? Luego nos vamos al botón Efecto Causa y. Espero que la próxima pestaña ..</t>
        </r>
        <r>
          <rPr>
            <sz val="9"/>
            <color indexed="81"/>
            <rFont val="Arial"/>
          </rPr>
          <t xml:space="preserve">.
</t>
        </r>
      </text>
    </comment>
  </commentList>
</comments>
</file>

<file path=xl/comments2.xml><?xml version="1.0" encoding="utf-8"?>
<comments xmlns="http://schemas.openxmlformats.org/spreadsheetml/2006/main">
  <authors>
    <author>Rafael Vianna Ávila</author>
    <author>Guilherme Sant'anna Lito</author>
  </authors>
  <commentList>
    <comment ref="B6" authorId="0">
      <text>
        <r>
          <rPr>
            <sz val="12"/>
            <color indexed="81"/>
            <rFont val="Calibri"/>
          </rPr>
          <t xml:space="preserve">Descreva de forma breve o que você deseja analisar com o Diagrama de Pareto. Por exemplo:
1 - Participação dos produtos na receita da empresa
2 - Participação de materiais no estoque
3 - Participação dos funcionários em horas trabalhadas
</t>
        </r>
      </text>
    </comment>
    <comment ref="E10" authorId="1">
      <text>
        <r>
          <rPr>
            <sz val="12"/>
            <color indexed="81"/>
            <rFont val="Calibri"/>
          </rPr>
          <t>Liste aqui os ítens relacionados ao que você quer analisar.</t>
        </r>
      </text>
    </comment>
  </commentList>
</comments>
</file>

<file path=xl/sharedStrings.xml><?xml version="1.0" encoding="utf-8"?>
<sst xmlns="http://schemas.openxmlformats.org/spreadsheetml/2006/main" count="75" uniqueCount="38">
  <si>
    <t>Desarrollado por:</t>
  </si>
  <si>
    <t>GUÍA DE PÁGINAS</t>
  </si>
  <si>
    <t>Coloca el cursor sobre las células con marcador rojo</t>
  </si>
  <si>
    <t>La hoja de cálculo no satisface sus necesidades?</t>
  </si>
  <si>
    <t>Conoce a algunos productos complementarios:</t>
  </si>
  <si>
    <t>Necesita ayuda para utilizar la hoja de cálculo?</t>
  </si>
  <si>
    <t>Deja un comunicado en la página de hoja de cálculo.</t>
  </si>
  <si>
    <t>1. START</t>
  </si>
  <si>
    <t>artículo</t>
  </si>
  <si>
    <t>hoja de diagrama de Pareto</t>
  </si>
  <si>
    <t>número</t>
  </si>
  <si>
    <t>ocurrencias%</t>
  </si>
  <si>
    <t>acumulado%</t>
  </si>
  <si>
    <t xml:space="preserve">acumulado% </t>
  </si>
  <si>
    <t>3. LISTA DE CONTROL</t>
  </si>
  <si>
    <t>4. Diagrama de Pareto</t>
  </si>
  <si>
    <t>5. MÁS</t>
  </si>
  <si>
    <t>¿Qué es lo que desea analizar?</t>
  </si>
  <si>
    <t>La participación de los ingresos de mi productos de mi empresa.</t>
  </si>
  <si>
    <t>producto 1</t>
  </si>
  <si>
    <t>producto 2</t>
  </si>
  <si>
    <t>producto 3</t>
  </si>
  <si>
    <t>producto 4</t>
  </si>
  <si>
    <t>producto 5</t>
  </si>
  <si>
    <t>producto 6</t>
  </si>
  <si>
    <t>producto 7</t>
  </si>
  <si>
    <t>producto 8</t>
  </si>
  <si>
    <t>producto 9</t>
  </si>
  <si>
    <t>producto 10</t>
  </si>
  <si>
    <t>producto 11</t>
  </si>
  <si>
    <t>producto 12</t>
  </si>
  <si>
    <t>producto 13</t>
  </si>
  <si>
    <t>producto 14</t>
  </si>
  <si>
    <t>producto 15</t>
  </si>
  <si>
    <t>cantidad de variables</t>
  </si>
  <si>
    <t>% Del total de</t>
  </si>
  <si>
    <t>2. PLANIFICACIÓN</t>
  </si>
  <si>
    <t>Los productos con una mayor proporción en orden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</si>
</sst>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R$&quot;\ * #,##0.00_-;\-&quot;R$&quot;\ * #,##0.00_-;_-&quot;R$&quot;\ * &quot;-&quot;??_-;_-@_-"/>
    <numFmt numFmtId="165" formatCode="0.0"/>
  </numFmts>
  <fonts count="30"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0"/>
      <name val="Calibri"/>
      <family val="2"/>
      <scheme val="minor"/>
    </font>
    <font>
      <b/>
      <sz val="11"/>
      <name val="Calibri"/>
      <family val="2"/>
      <scheme val="minor"/>
    </font>
    <font>
      <sz val="11"/>
      <name val="Calibri"/>
      <scheme val="minor"/>
    </font>
    <font>
      <b/>
      <sz val="22"/>
      <color theme="1" tint="0.499984740745262"/>
      <name val="Calibri"/>
      <scheme val="minor"/>
    </font>
    <font>
      <sz val="12"/>
      <color indexed="81"/>
      <name val="Arial"/>
    </font>
    <font>
      <sz val="9"/>
      <color indexed="81"/>
      <name val="Arial"/>
    </font>
    <font>
      <sz val="10"/>
      <name val="Arial"/>
    </font>
    <font>
      <u/>
      <sz val="11"/>
      <color theme="11"/>
      <name val="Calibri"/>
      <family val="2"/>
      <scheme val="minor"/>
    </font>
    <font>
      <sz val="22"/>
      <color theme="5"/>
      <name val="Calibri"/>
      <scheme val="minor"/>
    </font>
    <font>
      <sz val="22"/>
      <color theme="6" tint="-0.249977111117893"/>
      <name val="Calibri"/>
      <scheme val="minor"/>
    </font>
    <font>
      <sz val="20"/>
      <color theme="1" tint="0.499984740745262"/>
      <name val="Calibri"/>
      <scheme val="minor"/>
    </font>
    <font>
      <sz val="13"/>
      <color theme="1" tint="0.499984740745262"/>
      <name val="Calibri"/>
      <scheme val="minor"/>
    </font>
    <font>
      <sz val="22"/>
      <color rgb="FF4C9ADC"/>
      <name val="Calibri"/>
      <scheme val="minor"/>
    </font>
    <font>
      <b/>
      <sz val="12"/>
      <color theme="1"/>
      <name val="Calibri"/>
      <family val="2"/>
      <scheme val="minor"/>
    </font>
    <font>
      <u/>
      <sz val="11"/>
      <color theme="10"/>
      <name val="Calibri"/>
      <family val="2"/>
      <scheme val="minor"/>
    </font>
    <font>
      <sz val="12"/>
      <color indexed="81"/>
      <name val="Calibri"/>
    </font>
    <font>
      <sz val="8"/>
      <name val="Calibri"/>
      <family val="2"/>
      <scheme val="minor"/>
    </font>
    <font>
      <sz val="12"/>
      <color theme="0"/>
      <name val="Calibri"/>
      <family val="2"/>
      <scheme val="minor"/>
    </font>
    <font>
      <sz val="11"/>
      <color theme="1"/>
      <name val="Calibri"/>
      <family val="2"/>
      <scheme val="minor"/>
    </font>
    <font>
      <sz val="11"/>
      <color rgb="FFFF0000"/>
      <name val="Calibri"/>
      <scheme val="minor"/>
    </font>
    <font>
      <sz val="14"/>
      <color theme="0"/>
      <name val="Calibri"/>
      <scheme val="minor"/>
    </font>
    <font>
      <sz val="12"/>
      <name val="Calibri"/>
      <scheme val="minor"/>
    </font>
    <font>
      <sz val="12"/>
      <name val="Arial"/>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6A9ED8"/>
        <bgColor indexed="64"/>
      </patternFill>
    </fill>
    <fill>
      <patternFill patternType="solid">
        <fgColor rgb="FF366092"/>
        <bgColor indexed="64"/>
      </patternFill>
    </fill>
    <fill>
      <patternFill patternType="solid">
        <fgColor rgb="FF4F7DBC"/>
        <bgColor indexed="64"/>
      </patternFill>
    </fill>
    <fill>
      <patternFill patternType="solid">
        <fgColor rgb="FF5D8ECB"/>
        <bgColor indexed="64"/>
      </patternFill>
    </fill>
    <fill>
      <patternFill patternType="solid">
        <fgColor rgb="FF2C4F7D"/>
        <bgColor indexed="64"/>
      </patternFill>
    </fill>
  </fills>
  <borders count="11">
    <border>
      <left/>
      <right/>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s>
  <cellStyleXfs count="46">
    <xf numFmtId="0" fontId="0" fillId="0" borderId="0"/>
    <xf numFmtId="0" fontId="13"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2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9" fontId="25"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164" fontId="25" fillId="0" borderId="0" applyFont="0" applyFill="0" applyBorder="0" applyAlignment="0" applyProtection="0"/>
  </cellStyleXfs>
  <cellXfs count="102">
    <xf numFmtId="0" fontId="0" fillId="0" borderId="0" xfId="0"/>
    <xf numFmtId="0" fontId="0" fillId="0" borderId="0" xfId="0" applyAlignment="1"/>
    <xf numFmtId="0" fontId="9" fillId="3" borderId="0" xfId="1" applyFont="1" applyFill="1" applyAlignment="1">
      <alignment horizontal="left" vertical="center"/>
    </xf>
    <xf numFmtId="0" fontId="13" fillId="0" borderId="0" xfId="1"/>
    <xf numFmtId="0" fontId="13" fillId="3" borderId="0" xfId="1" applyFill="1"/>
    <xf numFmtId="0" fontId="13" fillId="3" borderId="0" xfId="1" applyFont="1" applyFill="1" applyBorder="1"/>
    <xf numFmtId="0" fontId="13" fillId="3" borderId="3" xfId="1" applyFill="1" applyBorder="1"/>
    <xf numFmtId="0" fontId="13" fillId="3" borderId="0" xfId="1" applyFill="1" applyBorder="1"/>
    <xf numFmtId="0" fontId="13" fillId="3" borderId="0" xfId="1" applyFill="1" applyAlignment="1">
      <alignment wrapText="1"/>
    </xf>
    <xf numFmtId="0" fontId="13" fillId="0" borderId="0" xfId="1" applyBorder="1"/>
    <xf numFmtId="0" fontId="8" fillId="3" borderId="0" xfId="1" applyFont="1" applyFill="1" applyAlignment="1">
      <alignment vertical="center"/>
    </xf>
    <xf numFmtId="0" fontId="0" fillId="0" borderId="0" xfId="0" applyFont="1"/>
    <xf numFmtId="9" fontId="7" fillId="0" borderId="0" xfId="16" applyFont="1"/>
    <xf numFmtId="0" fontId="26" fillId="0" borderId="0" xfId="0" applyFont="1" applyFill="1"/>
    <xf numFmtId="0" fontId="7" fillId="0" borderId="0" xfId="1" applyFont="1" applyFill="1" applyAlignment="1">
      <alignment horizontal="center" vertical="center"/>
    </xf>
    <xf numFmtId="0" fontId="9" fillId="0" borderId="0" xfId="1" applyFont="1" applyFill="1" applyAlignment="1">
      <alignment horizontal="left" vertical="center"/>
    </xf>
    <xf numFmtId="0" fontId="7" fillId="0" borderId="0" xfId="8" applyFont="1" applyFill="1" applyBorder="1" applyAlignment="1">
      <alignment horizontal="center" vertical="center"/>
    </xf>
    <xf numFmtId="0" fontId="13" fillId="0" borderId="0" xfId="1" applyFill="1"/>
    <xf numFmtId="0" fontId="7" fillId="0" borderId="0" xfId="0" applyFont="1" applyFill="1"/>
    <xf numFmtId="0" fontId="27" fillId="0" borderId="0" xfId="1" applyFont="1" applyFill="1" applyBorder="1" applyAlignment="1">
      <alignment horizontal="center" vertical="center"/>
    </xf>
    <xf numFmtId="0" fontId="9" fillId="3" borderId="0" xfId="1" applyFont="1" applyFill="1" applyAlignment="1">
      <alignment vertical="center"/>
    </xf>
    <xf numFmtId="0" fontId="9" fillId="0" borderId="0" xfId="1" applyFont="1" applyFill="1" applyBorder="1" applyAlignment="1">
      <alignment horizontal="left" vertical="center"/>
    </xf>
    <xf numFmtId="0" fontId="28" fillId="4" borderId="0" xfId="1" applyFont="1" applyFill="1" applyAlignment="1">
      <alignment horizontal="left" vertical="center"/>
    </xf>
    <xf numFmtId="0" fontId="24" fillId="4" borderId="0" xfId="1" applyFont="1" applyFill="1" applyAlignment="1">
      <alignment horizontal="center" vertical="center"/>
    </xf>
    <xf numFmtId="0" fontId="24" fillId="5" borderId="4" xfId="1" applyFont="1" applyFill="1" applyBorder="1" applyAlignment="1">
      <alignment horizontal="center" vertical="center"/>
    </xf>
    <xf numFmtId="0" fontId="29" fillId="4" borderId="0" xfId="1" applyFont="1" applyFill="1"/>
    <xf numFmtId="0" fontId="24" fillId="0" borderId="0" xfId="1" applyFont="1" applyFill="1" applyBorder="1" applyAlignment="1">
      <alignment horizontal="center" vertical="center"/>
    </xf>
    <xf numFmtId="0" fontId="28" fillId="3" borderId="0" xfId="1" applyFont="1" applyFill="1" applyAlignment="1">
      <alignment horizontal="left" vertical="center"/>
    </xf>
    <xf numFmtId="0" fontId="29" fillId="0" borderId="0" xfId="1" applyFont="1"/>
    <xf numFmtId="0" fontId="24" fillId="0" borderId="0" xfId="8" applyFont="1" applyFill="1" applyBorder="1" applyAlignment="1">
      <alignment horizontal="center" vertical="center"/>
    </xf>
    <xf numFmtId="0" fontId="5" fillId="0" borderId="0" xfId="0" applyFont="1"/>
    <xf numFmtId="0" fontId="5" fillId="0" borderId="0" xfId="0" applyFont="1" applyAlignment="1"/>
    <xf numFmtId="0" fontId="5" fillId="0" borderId="0" xfId="0" applyFont="1" applyAlignment="1">
      <alignment vertical="center"/>
    </xf>
    <xf numFmtId="0" fontId="24" fillId="6" borderId="3" xfId="0" applyFont="1" applyFill="1" applyBorder="1" applyAlignment="1">
      <alignment horizontal="center" vertical="center"/>
    </xf>
    <xf numFmtId="0" fontId="5" fillId="2" borderId="3" xfId="0" applyFont="1" applyFill="1" applyBorder="1" applyAlignment="1">
      <alignment horizontal="center" vertical="center"/>
    </xf>
    <xf numFmtId="9" fontId="28" fillId="3" borderId="0" xfId="16" applyFont="1" applyFill="1" applyAlignment="1">
      <alignment horizontal="left" vertical="center"/>
    </xf>
    <xf numFmtId="9" fontId="5" fillId="0" borderId="0" xfId="16" applyFont="1" applyAlignment="1">
      <alignment vertical="center"/>
    </xf>
    <xf numFmtId="9" fontId="5" fillId="0" borderId="0" xfId="16" applyFont="1"/>
    <xf numFmtId="9" fontId="24" fillId="6" borderId="3" xfId="16" applyFont="1" applyFill="1" applyBorder="1" applyAlignment="1">
      <alignment horizontal="center" vertical="center"/>
    </xf>
    <xf numFmtId="9" fontId="4" fillId="2" borderId="3" xfId="16" applyFont="1" applyFill="1" applyBorder="1" applyAlignment="1">
      <alignment horizontal="center" vertical="center"/>
    </xf>
    <xf numFmtId="9" fontId="5" fillId="2" borderId="3" xfId="0" applyNumberFormat="1" applyFont="1" applyFill="1" applyBorder="1" applyAlignment="1">
      <alignment horizontal="center" vertical="center"/>
    </xf>
    <xf numFmtId="9" fontId="9" fillId="3" borderId="0" xfId="16" applyFont="1" applyFill="1" applyAlignment="1">
      <alignment horizontal="left" vertical="center"/>
    </xf>
    <xf numFmtId="9" fontId="13" fillId="0" borderId="0" xfId="16" applyFont="1"/>
    <xf numFmtId="9" fontId="0" fillId="0" borderId="0" xfId="16" applyFont="1" applyAlignment="1">
      <alignment vertical="center"/>
    </xf>
    <xf numFmtId="9" fontId="0" fillId="0" borderId="0" xfId="16" applyFont="1"/>
    <xf numFmtId="0" fontId="5" fillId="2" borderId="3" xfId="0" applyFont="1" applyFill="1" applyBorder="1" applyAlignment="1">
      <alignment horizontal="center" vertical="center"/>
    </xf>
    <xf numFmtId="0" fontId="10" fillId="3" borderId="0" xfId="1" applyFont="1" applyFill="1" applyAlignment="1">
      <alignment vertical="center"/>
    </xf>
    <xf numFmtId="0" fontId="24" fillId="4" borderId="0" xfId="8" applyFont="1" applyFill="1" applyBorder="1" applyAlignment="1">
      <alignment horizontal="center" vertical="center"/>
    </xf>
    <xf numFmtId="0" fontId="24" fillId="0" borderId="0" xfId="1" applyFont="1" applyFill="1" applyBorder="1" applyAlignment="1">
      <alignment horizontal="center" vertical="center"/>
    </xf>
    <xf numFmtId="164" fontId="5" fillId="0" borderId="3" xfId="45" applyFont="1" applyBorder="1" applyAlignment="1">
      <alignment horizontal="center" vertical="center"/>
    </xf>
    <xf numFmtId="164" fontId="3" fillId="0" borderId="3" xfId="45" applyFont="1" applyBorder="1" applyAlignment="1">
      <alignment horizontal="center" vertical="center"/>
    </xf>
    <xf numFmtId="0" fontId="7" fillId="0" borderId="0" xfId="0" applyFont="1"/>
    <xf numFmtId="165" fontId="7" fillId="0" borderId="0" xfId="0" applyNumberFormat="1" applyFont="1"/>
    <xf numFmtId="0" fontId="28" fillId="7" borderId="0" xfId="1" applyFont="1" applyFill="1" applyAlignment="1">
      <alignment horizontal="left" vertical="center"/>
    </xf>
    <xf numFmtId="0" fontId="24" fillId="7" borderId="0" xfId="1" applyFont="1" applyFill="1" applyAlignment="1">
      <alignment horizontal="center" vertical="center"/>
    </xf>
    <xf numFmtId="0" fontId="24" fillId="7" borderId="2" xfId="8" applyFont="1" applyFill="1" applyBorder="1" applyAlignment="1">
      <alignment horizontal="center" vertical="center"/>
    </xf>
    <xf numFmtId="0" fontId="29" fillId="7" borderId="0" xfId="1" applyFont="1" applyFill="1"/>
    <xf numFmtId="0" fontId="24" fillId="7" borderId="4" xfId="8" applyFont="1" applyFill="1" applyBorder="1" applyAlignment="1">
      <alignment horizontal="center" vertical="center"/>
    </xf>
    <xf numFmtId="0" fontId="24" fillId="7" borderId="0" xfId="8" applyFont="1" applyFill="1" applyBorder="1" applyAlignment="1">
      <alignment horizontal="center" vertical="center"/>
    </xf>
    <xf numFmtId="0" fontId="0" fillId="0" borderId="0" xfId="0" applyFill="1"/>
    <xf numFmtId="0" fontId="29" fillId="0" borderId="0" xfId="1" applyFont="1" applyFill="1"/>
    <xf numFmtId="0" fontId="24" fillId="0" borderId="0" xfId="1" applyFont="1" applyFill="1" applyBorder="1" applyAlignment="1">
      <alignment vertical="center"/>
    </xf>
    <xf numFmtId="0" fontId="7" fillId="0" borderId="0" xfId="1" applyFont="1" applyFill="1" applyAlignment="1">
      <alignment horizontal="center" vertical="center"/>
    </xf>
    <xf numFmtId="0" fontId="10" fillId="3" borderId="0" xfId="1" applyFont="1" applyFill="1" applyAlignment="1">
      <alignment horizontal="center" vertical="center"/>
    </xf>
    <xf numFmtId="0" fontId="8" fillId="3" borderId="0" xfId="1" applyFont="1" applyFill="1" applyAlignment="1">
      <alignment horizontal="center" vertical="center"/>
    </xf>
    <xf numFmtId="0" fontId="13" fillId="3" borderId="1" xfId="1" applyFill="1" applyBorder="1" applyAlignment="1">
      <alignment horizontal="center"/>
    </xf>
    <xf numFmtId="0" fontId="13" fillId="3" borderId="0" xfId="1" applyFill="1" applyAlignment="1">
      <alignment horizontal="center"/>
    </xf>
    <xf numFmtId="0" fontId="24" fillId="4" borderId="0" xfId="8" applyFont="1" applyFill="1" applyBorder="1" applyAlignment="1">
      <alignment horizontal="center" vertical="center"/>
    </xf>
    <xf numFmtId="0" fontId="24" fillId="4" borderId="2" xfId="8" applyFont="1" applyFill="1" applyBorder="1" applyAlignment="1">
      <alignment horizontal="center" vertical="center"/>
    </xf>
    <xf numFmtId="0" fontId="24" fillId="4" borderId="1" xfId="8" applyFont="1" applyFill="1" applyBorder="1" applyAlignment="1">
      <alignment horizontal="center" vertical="center"/>
    </xf>
    <xf numFmtId="0" fontId="5" fillId="2" borderId="3" xfId="0" applyFont="1" applyFill="1" applyBorder="1" applyAlignment="1">
      <alignment horizontal="center" vertical="center"/>
    </xf>
    <xf numFmtId="0" fontId="1" fillId="0" borderId="3" xfId="0" applyFont="1" applyBorder="1" applyAlignment="1">
      <alignment horizontal="center" vertical="center"/>
    </xf>
    <xf numFmtId="0" fontId="5" fillId="0" borderId="3" xfId="0" applyFont="1" applyBorder="1" applyAlignment="1">
      <alignment horizontal="center" vertical="center"/>
    </xf>
    <xf numFmtId="0" fontId="24" fillId="7" borderId="1" xfId="8" applyFont="1" applyFill="1" applyBorder="1" applyAlignment="1">
      <alignment horizontal="center" vertical="center"/>
    </xf>
    <xf numFmtId="0" fontId="24" fillId="7" borderId="2" xfId="8" applyFont="1" applyFill="1" applyBorder="1" applyAlignment="1">
      <alignment horizontal="center" vertical="center"/>
    </xf>
    <xf numFmtId="0" fontId="24" fillId="6" borderId="3" xfId="0" applyFont="1" applyFill="1" applyBorder="1" applyAlignment="1">
      <alignment horizontal="center" vertical="center"/>
    </xf>
    <xf numFmtId="0" fontId="20" fillId="2"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24" fillId="0" borderId="0" xfId="1" applyFont="1" applyFill="1" applyBorder="1" applyAlignment="1">
      <alignment horizontal="center" vertical="center"/>
    </xf>
    <xf numFmtId="0" fontId="24" fillId="8" borderId="0" xfId="8" applyFont="1" applyFill="1" applyBorder="1" applyAlignment="1">
      <alignment horizontal="center" vertical="center"/>
    </xf>
    <xf numFmtId="0" fontId="24" fillId="8" borderId="2" xfId="8" applyFont="1" applyFill="1" applyBorder="1" applyAlignment="1">
      <alignment horizontal="center" vertical="center"/>
    </xf>
    <xf numFmtId="0" fontId="24" fillId="7" borderId="1" xfId="8" applyFont="1" applyFill="1" applyBorder="1" applyAlignment="1">
      <alignment horizontal="center" vertical="center" wrapText="1"/>
    </xf>
    <xf numFmtId="0" fontId="24" fillId="7" borderId="2" xfId="8" applyFont="1" applyFill="1" applyBorder="1" applyAlignment="1">
      <alignment horizontal="center" vertical="center" wrapText="1"/>
    </xf>
    <xf numFmtId="0" fontId="24" fillId="7" borderId="0" xfId="8" applyFont="1" applyFill="1" applyBorder="1" applyAlignment="1">
      <alignment horizontal="center" vertical="center"/>
    </xf>
    <xf numFmtId="0" fontId="24" fillId="8" borderId="1" xfId="8" applyFont="1" applyFill="1" applyBorder="1" applyAlignment="1">
      <alignment horizontal="center" vertical="center"/>
    </xf>
    <xf numFmtId="0" fontId="2" fillId="2" borderId="3" xfId="0" applyFont="1" applyFill="1" applyBorder="1" applyAlignment="1">
      <alignment horizontal="center" vertical="center"/>
    </xf>
    <xf numFmtId="0" fontId="0" fillId="0" borderId="0" xfId="0" applyBorder="1"/>
    <xf numFmtId="0" fontId="24" fillId="6" borderId="5" xfId="0" applyFont="1" applyFill="1" applyBorder="1" applyAlignment="1">
      <alignment horizontal="center" vertical="center"/>
    </xf>
    <xf numFmtId="0" fontId="24" fillId="6" borderId="6"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4" fillId="6" borderId="9" xfId="0" applyFont="1" applyFill="1" applyBorder="1" applyAlignment="1">
      <alignment horizontal="center" vertical="center"/>
    </xf>
    <xf numFmtId="0" fontId="24" fillId="6" borderId="10" xfId="0" applyFont="1" applyFill="1" applyBorder="1" applyAlignment="1">
      <alignment horizontal="center" vertical="center"/>
    </xf>
    <xf numFmtId="0" fontId="24" fillId="7" borderId="0" xfId="1" applyFont="1" applyFill="1" applyAlignment="1">
      <alignment horizontal="center" vertical="center"/>
    </xf>
    <xf numFmtId="0" fontId="24" fillId="7" borderId="2" xfId="1" applyFont="1" applyFill="1" applyBorder="1" applyAlignment="1">
      <alignment horizontal="center" vertical="center"/>
    </xf>
    <xf numFmtId="0" fontId="15" fillId="3" borderId="0" xfId="1" applyFont="1" applyFill="1" applyAlignment="1">
      <alignment horizontal="center" vertical="top" wrapText="1"/>
    </xf>
    <xf numFmtId="0" fontId="16" fillId="3" borderId="0" xfId="1" applyFont="1" applyFill="1" applyAlignment="1">
      <alignment horizontal="center" vertical="top" wrapText="1"/>
    </xf>
    <xf numFmtId="0" fontId="17" fillId="3" borderId="0" xfId="1" applyFont="1" applyFill="1" applyAlignment="1">
      <alignment horizontal="center" vertical="top" wrapText="1"/>
    </xf>
    <xf numFmtId="0" fontId="18" fillId="3" borderId="0" xfId="1" applyFont="1" applyFill="1" applyAlignment="1">
      <alignment horizontal="center" vertical="top" wrapText="1"/>
    </xf>
    <xf numFmtId="0" fontId="17" fillId="3" borderId="0" xfId="1" applyFont="1" applyFill="1" applyBorder="1" applyAlignment="1">
      <alignment horizontal="center" vertical="top" wrapText="1"/>
    </xf>
    <xf numFmtId="0" fontId="19" fillId="3" borderId="0" xfId="1" applyFont="1" applyFill="1" applyAlignment="1">
      <alignment horizontal="center" vertical="top" wrapText="1"/>
    </xf>
  </cellXfs>
  <cellStyles count="46">
    <cellStyle name="Hiperlink" xfId="8" builtinId="8"/>
    <cellStyle name="Hiperlink Visitado" xfId="2" builtinId="9" hidden="1"/>
    <cellStyle name="Hiperlink Visitado" xfId="3" builtinId="9" hidden="1"/>
    <cellStyle name="Hiperlink Visitado" xfId="4" builtinId="9" hidden="1"/>
    <cellStyle name="Hiperlink Visitado" xfId="5" builtinId="9" hidden="1"/>
    <cellStyle name="Hiperlink Visitado" xfId="6" builtinId="9" hidden="1"/>
    <cellStyle name="Hiperlink Visitado" xfId="7" builtinId="9" hidden="1"/>
    <cellStyle name="Hiperlink Visitado" xfId="9" builtinId="9" hidden="1"/>
    <cellStyle name="Hiperlink Visitado" xfId="10" builtinId="9" hidden="1"/>
    <cellStyle name="Hiperlink Visitado" xfId="11" builtinId="9" hidden="1"/>
    <cellStyle name="Hiperlink Visitado" xfId="12" builtinId="9" hidden="1"/>
    <cellStyle name="Hiperlink Visitado" xfId="13" builtinId="9" hidden="1"/>
    <cellStyle name="Hiperlink Visitado" xfId="14" builtinId="9" hidden="1"/>
    <cellStyle name="Hiperlink Visitado" xfId="15" builtinId="9" hidden="1"/>
    <cellStyle name="Hiperlink Visitado" xfId="17" builtinId="9" hidden="1"/>
    <cellStyle name="Hiperlink Visitado" xfId="18" builtinId="9" hidden="1"/>
    <cellStyle name="Hiperlink Visitado" xfId="19" builtinId="9" hidden="1"/>
    <cellStyle name="Hiperlink Visitado" xfId="20" builtinId="9" hidden="1"/>
    <cellStyle name="Hiperlink Visitado" xfId="21" builtinId="9" hidden="1"/>
    <cellStyle name="Hiperlink Visitado" xfId="22" builtinId="9" hidden="1"/>
    <cellStyle name="Hiperlink Visitado" xfId="23" builtinId="9" hidden="1"/>
    <cellStyle name="Hiperlink Visitado" xfId="24" builtinId="9" hidden="1"/>
    <cellStyle name="Hiperlink Visitado" xfId="25" builtinId="9" hidden="1"/>
    <cellStyle name="Hiperlink Visitado" xfId="26" builtinId="9" hidden="1"/>
    <cellStyle name="Hiperlink Visitado" xfId="27" builtinId="9" hidden="1"/>
    <cellStyle name="Hiperlink Visitado" xfId="28" builtinId="9" hidden="1"/>
    <cellStyle name="Hiperlink Visitado" xfId="29" builtinId="9" hidden="1"/>
    <cellStyle name="Hiperlink Visitado" xfId="30" builtinId="9" hidden="1"/>
    <cellStyle name="Hiperlink Visitado" xfId="31" builtinId="9" hidden="1"/>
    <cellStyle name="Hiperlink Visitado" xfId="32" builtinId="9" hidden="1"/>
    <cellStyle name="Hiperlink Visitado" xfId="33" builtinId="9" hidden="1"/>
    <cellStyle name="Hiperlink Visitado" xfId="34" builtinId="9" hidden="1"/>
    <cellStyle name="Hiperlink Visitado" xfId="35" builtinId="9" hidden="1"/>
    <cellStyle name="Hiperlink Visitado" xfId="36" builtinId="9" hidden="1"/>
    <cellStyle name="Hiperlink Visitado" xfId="37" builtinId="9" hidden="1"/>
    <cellStyle name="Hiperlink Visitado" xfId="38" builtinId="9" hidden="1"/>
    <cellStyle name="Hiperlink Visitado" xfId="39" builtinId="9" hidden="1"/>
    <cellStyle name="Hiperlink Visitado" xfId="40" builtinId="9" hidden="1"/>
    <cellStyle name="Hiperlink Visitado" xfId="41" builtinId="9" hidden="1"/>
    <cellStyle name="Hiperlink Visitado" xfId="42" builtinId="9" hidden="1"/>
    <cellStyle name="Hiperlink Visitado" xfId="43" builtinId="9" hidden="1"/>
    <cellStyle name="Hiperlink Visitado" xfId="44" builtinId="9" hidden="1"/>
    <cellStyle name="Moeda" xfId="45" builtinId="4"/>
    <cellStyle name="Normal" xfId="0" builtinId="0"/>
    <cellStyle name="Normal 2" xfId="1"/>
    <cellStyle name="Porcentagem" xfId="16" builtinId="5"/>
  </cellStyles>
  <dxfs count="1">
    <dxf>
      <font>
        <color theme="4" tint="0.79998168889431442"/>
      </font>
      <fill>
        <patternFill patternType="solid">
          <fgColor indexed="64"/>
          <bgColor theme="4" tint="0.79998168889431442"/>
        </patternFill>
      </fill>
    </dxf>
  </dxfs>
  <tableStyles count="0" defaultTableStyle="TableStyleMedium2" defaultPivotStyle="PivotStyleLight16"/>
  <colors>
    <mruColors>
      <color rgb="FF37609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Gráfico de Pareto</a:t>
            </a:r>
          </a:p>
        </c:rich>
      </c:tx>
      <c:layout/>
      <c:overlay val="0"/>
    </c:title>
    <c:autoTitleDeleted val="0"/>
    <c:plotArea>
      <c:layout/>
      <c:barChart>
        <c:barDir val="col"/>
        <c:grouping val="stacked"/>
        <c:varyColors val="0"/>
        <c:ser>
          <c:idx val="0"/>
          <c:order val="0"/>
          <c:tx>
            <c:strRef>
              <c:f>'3. Lista de verificação'!$L$7</c:f>
              <c:strCache>
                <c:ptCount val="1"/>
                <c:pt idx="0">
                  <c:v>artículo</c:v>
                </c:pt>
              </c:strCache>
            </c:strRef>
          </c:tx>
          <c:invertIfNegative val="0"/>
          <c:dLbls>
            <c:delete val="1"/>
          </c:dLbls>
          <c:cat>
            <c:strRef>
              <c:f>'3. Lista de verificação'!$L$8:$L$22</c:f>
              <c:strCache>
                <c:ptCount val="15"/>
                <c:pt idx="0">
                  <c:v>producto 4</c:v>
                </c:pt>
                <c:pt idx="1">
                  <c:v>producto 3</c:v>
                </c:pt>
                <c:pt idx="2">
                  <c:v>producto 6</c:v>
                </c:pt>
                <c:pt idx="3">
                  <c:v>producto 15</c:v>
                </c:pt>
                <c:pt idx="4">
                  <c:v>producto 2</c:v>
                </c:pt>
                <c:pt idx="5">
                  <c:v>producto 12</c:v>
                </c:pt>
                <c:pt idx="6">
                  <c:v>producto 7</c:v>
                </c:pt>
                <c:pt idx="7">
                  <c:v>producto 7</c:v>
                </c:pt>
                <c:pt idx="8">
                  <c:v>producto 13</c:v>
                </c:pt>
                <c:pt idx="9">
                  <c:v>producto 10</c:v>
                </c:pt>
                <c:pt idx="10">
                  <c:v>producto 14</c:v>
                </c:pt>
                <c:pt idx="11">
                  <c:v>producto 8</c:v>
                </c:pt>
                <c:pt idx="12">
                  <c:v>producto 8</c:v>
                </c:pt>
                <c:pt idx="13">
                  <c:v>producto 1</c:v>
                </c:pt>
                <c:pt idx="14">
                  <c:v>producto 5</c:v>
                </c:pt>
              </c:strCache>
            </c:strRef>
          </c:cat>
          <c:val>
            <c:numRef>
              <c:f>'3. Lista de verificação'!$L$8:$L$22</c:f>
              <c:numCache>
                <c:formatCode>General</c:formatCode>
                <c:ptCount val="15"/>
                <c:pt idx="0">
                  <c:v>0.0</c:v>
                </c:pt>
                <c:pt idx="1">
                  <c:v>0.0</c:v>
                </c:pt>
                <c:pt idx="2">
                  <c:v>0.0</c:v>
                </c:pt>
                <c:pt idx="3">
                  <c:v>0.0</c:v>
                </c:pt>
                <c:pt idx="4">
                  <c:v>0.0</c:v>
                </c:pt>
                <c:pt idx="5">
                  <c:v>0.0</c:v>
                </c:pt>
                <c:pt idx="6">
                  <c:v>0.0</c:v>
                </c:pt>
                <c:pt idx="7">
                  <c:v>0.0</c:v>
                </c:pt>
                <c:pt idx="8">
                  <c:v>0.0</c:v>
                </c:pt>
                <c:pt idx="9">
                  <c:v>0.0</c:v>
                </c:pt>
                <c:pt idx="10">
                  <c:v>0.0</c:v>
                </c:pt>
                <c:pt idx="11">
                  <c:v>0.0</c:v>
                </c:pt>
                <c:pt idx="12">
                  <c:v>0.0</c:v>
                </c:pt>
                <c:pt idx="13">
                  <c:v>0.0</c:v>
                </c:pt>
                <c:pt idx="14">
                  <c:v>0.0</c:v>
                </c:pt>
              </c:numCache>
            </c:numRef>
          </c:val>
        </c:ser>
        <c:ser>
          <c:idx val="1"/>
          <c:order val="1"/>
          <c:tx>
            <c:strRef>
              <c:f>'3. Lista de verificação'!$M$7</c:f>
              <c:strCache>
                <c:ptCount val="1"/>
                <c:pt idx="0">
                  <c:v>ocurrencias%</c:v>
                </c:pt>
              </c:strCache>
            </c:strRef>
          </c:tx>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'3. Lista de verificação'!$L$8:$L$22</c:f>
              <c:strCache>
                <c:ptCount val="15"/>
                <c:pt idx="0">
                  <c:v>producto 4</c:v>
                </c:pt>
                <c:pt idx="1">
                  <c:v>producto 3</c:v>
                </c:pt>
                <c:pt idx="2">
                  <c:v>producto 6</c:v>
                </c:pt>
                <c:pt idx="3">
                  <c:v>producto 15</c:v>
                </c:pt>
                <c:pt idx="4">
                  <c:v>producto 2</c:v>
                </c:pt>
                <c:pt idx="5">
                  <c:v>producto 12</c:v>
                </c:pt>
                <c:pt idx="6">
                  <c:v>producto 7</c:v>
                </c:pt>
                <c:pt idx="7">
                  <c:v>producto 7</c:v>
                </c:pt>
                <c:pt idx="8">
                  <c:v>producto 13</c:v>
                </c:pt>
                <c:pt idx="9">
                  <c:v>producto 10</c:v>
                </c:pt>
                <c:pt idx="10">
                  <c:v>producto 14</c:v>
                </c:pt>
                <c:pt idx="11">
                  <c:v>producto 8</c:v>
                </c:pt>
                <c:pt idx="12">
                  <c:v>producto 8</c:v>
                </c:pt>
                <c:pt idx="13">
                  <c:v>producto 1</c:v>
                </c:pt>
                <c:pt idx="14">
                  <c:v>producto 5</c:v>
                </c:pt>
              </c:strCache>
            </c:strRef>
          </c:cat>
          <c:val>
            <c:numRef>
              <c:f>'3. Lista de verificação'!$M$8:$M$22</c:f>
              <c:numCache>
                <c:formatCode>0%</c:formatCode>
                <c:ptCount val="15"/>
                <c:pt idx="0">
                  <c:v>0.482160077145612</c:v>
                </c:pt>
                <c:pt idx="1">
                  <c:v>0.192864030858245</c:v>
                </c:pt>
                <c:pt idx="2">
                  <c:v>0.055930568948891</c:v>
                </c:pt>
                <c:pt idx="3">
                  <c:v>0.0433944069431051</c:v>
                </c:pt>
                <c:pt idx="4">
                  <c:v>0.0337512054001929</c:v>
                </c:pt>
                <c:pt idx="5">
                  <c:v>0.0327868852459016</c:v>
                </c:pt>
                <c:pt idx="6">
                  <c:v>0.0289296046287367</c:v>
                </c:pt>
                <c:pt idx="7">
                  <c:v>0.0289296046287367</c:v>
                </c:pt>
                <c:pt idx="8">
                  <c:v>0.0241080038572806</c:v>
                </c:pt>
                <c:pt idx="9">
                  <c:v>0.0192864030858245</c:v>
                </c:pt>
                <c:pt idx="10">
                  <c:v>0.0154291224686596</c:v>
                </c:pt>
                <c:pt idx="11">
                  <c:v>0.0144648023143684</c:v>
                </c:pt>
                <c:pt idx="12">
                  <c:v>0.0144648023143684</c:v>
                </c:pt>
                <c:pt idx="13">
                  <c:v>0.00964320154291224</c:v>
                </c:pt>
                <c:pt idx="14">
                  <c:v>0.0038572806171649</c:v>
                </c:pt>
              </c:numCache>
            </c:numRef>
          </c:val>
        </c:ser>
        <c:dLbls>
          <c:showLegendKey val="0"/>
          <c:showVal val="1"/>
          <c:showCatName val="0"/>
          <c:showSerName val="0"/>
          <c:showPercent val="0"/>
          <c:showBubbleSize val="0"/>
        </c:dLbls>
        <c:gapWidth val="95"/>
        <c:overlap val="100"/>
        <c:axId val="-2073531488"/>
        <c:axId val="-2067386048"/>
      </c:barChart>
      <c:lineChart>
        <c:grouping val="standard"/>
        <c:varyColors val="0"/>
        <c:ser>
          <c:idx val="2"/>
          <c:order val="2"/>
          <c:tx>
            <c:strRef>
              <c:f>'3. Lista de verificação'!$N$7</c:f>
              <c:strCache>
                <c:ptCount val="1"/>
                <c:pt idx="0">
                  <c:v>acumulado% </c:v>
                </c:pt>
              </c:strCache>
            </c:strRef>
          </c:tx>
          <c:marker>
            <c:symbol val="none"/>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'3. Lista de verificação'!$L$8:$L$22</c:f>
              <c:strCache>
                <c:ptCount val="15"/>
                <c:pt idx="0">
                  <c:v>producto 4</c:v>
                </c:pt>
                <c:pt idx="1">
                  <c:v>producto 3</c:v>
                </c:pt>
                <c:pt idx="2">
                  <c:v>producto 6</c:v>
                </c:pt>
                <c:pt idx="3">
                  <c:v>producto 15</c:v>
                </c:pt>
                <c:pt idx="4">
                  <c:v>producto 2</c:v>
                </c:pt>
                <c:pt idx="5">
                  <c:v>producto 12</c:v>
                </c:pt>
                <c:pt idx="6">
                  <c:v>producto 7</c:v>
                </c:pt>
                <c:pt idx="7">
                  <c:v>producto 7</c:v>
                </c:pt>
                <c:pt idx="8">
                  <c:v>producto 13</c:v>
                </c:pt>
                <c:pt idx="9">
                  <c:v>producto 10</c:v>
                </c:pt>
                <c:pt idx="10">
                  <c:v>producto 14</c:v>
                </c:pt>
                <c:pt idx="11">
                  <c:v>producto 8</c:v>
                </c:pt>
                <c:pt idx="12">
                  <c:v>producto 8</c:v>
                </c:pt>
                <c:pt idx="13">
                  <c:v>producto 1</c:v>
                </c:pt>
                <c:pt idx="14">
                  <c:v>producto 5</c:v>
                </c:pt>
              </c:strCache>
            </c:strRef>
          </c:cat>
          <c:val>
            <c:numRef>
              <c:f>'3. Lista de verificação'!$N$8:$N$22</c:f>
              <c:numCache>
                <c:formatCode>0%</c:formatCode>
                <c:ptCount val="15"/>
                <c:pt idx="0">
                  <c:v>0.482160077145612</c:v>
                </c:pt>
                <c:pt idx="1">
                  <c:v>0.675024108003857</c:v>
                </c:pt>
                <c:pt idx="2">
                  <c:v>0.730954676952748</c:v>
                </c:pt>
                <c:pt idx="3">
                  <c:v>0.774349083895853</c:v>
                </c:pt>
                <c:pt idx="4">
                  <c:v>0.808100289296046</c:v>
                </c:pt>
                <c:pt idx="5">
                  <c:v>0.840887174541948</c:v>
                </c:pt>
                <c:pt idx="6">
                  <c:v>0.869816779170685</c:v>
                </c:pt>
                <c:pt idx="7">
                  <c:v>0.898746383799421</c:v>
                </c:pt>
                <c:pt idx="8">
                  <c:v>0.922854387656702</c:v>
                </c:pt>
                <c:pt idx="9">
                  <c:v>0.942140790742527</c:v>
                </c:pt>
                <c:pt idx="10">
                  <c:v>0.957569913211186</c:v>
                </c:pt>
                <c:pt idx="11">
                  <c:v>0.972034715525555</c:v>
                </c:pt>
                <c:pt idx="12">
                  <c:v>0.986499517839923</c:v>
                </c:pt>
                <c:pt idx="13">
                  <c:v>0.996142719382835</c:v>
                </c:pt>
                <c:pt idx="14">
                  <c:v>1.0</c:v>
                </c:pt>
              </c:numCache>
            </c:numRef>
          </c:val>
          <c:smooth val="1"/>
        </c:ser>
        <c:dLbls>
          <c:showLegendKey val="0"/>
          <c:showVal val="1"/>
          <c:showCatName val="0"/>
          <c:showSerName val="0"/>
          <c:showPercent val="0"/>
          <c:showBubbleSize val="0"/>
        </c:dLbls>
        <c:marker val="1"/>
        <c:smooth val="0"/>
        <c:axId val="2111508512"/>
        <c:axId val="-2106908352"/>
      </c:lineChart>
      <c:catAx>
        <c:axId val="-2073531488"/>
        <c:scaling>
          <c:orientation val="minMax"/>
        </c:scaling>
        <c:delete val="0"/>
        <c:axPos val="b"/>
        <c:numFmt formatCode="General" sourceLinked="1"/>
        <c:majorTickMark val="none"/>
        <c:minorTickMark val="none"/>
        <c:tickLblPos val="nextTo"/>
        <c:crossAx val="-2067386048"/>
        <c:crosses val="autoZero"/>
        <c:auto val="1"/>
        <c:lblAlgn val="ctr"/>
        <c:lblOffset val="100"/>
        <c:noMultiLvlLbl val="0"/>
      </c:catAx>
      <c:valAx>
        <c:axId val="-2067386048"/>
        <c:scaling>
          <c:orientation val="minMax"/>
          <c:max val="1.0"/>
        </c:scaling>
        <c:delete val="1"/>
        <c:axPos val="l"/>
        <c:numFmt formatCode="General" sourceLinked="1"/>
        <c:majorTickMark val="none"/>
        <c:minorTickMark val="none"/>
        <c:tickLblPos val="nextTo"/>
        <c:crossAx val="-2073531488"/>
        <c:crosses val="autoZero"/>
        <c:crossBetween val="between"/>
      </c:valAx>
      <c:valAx>
        <c:axId val="-2106908352"/>
        <c:scaling>
          <c:orientation val="minMax"/>
          <c:max val="1.0"/>
        </c:scaling>
        <c:delete val="1"/>
        <c:axPos val="r"/>
        <c:numFmt formatCode="0%" sourceLinked="1"/>
        <c:majorTickMark val="out"/>
        <c:minorTickMark val="none"/>
        <c:tickLblPos val="nextTo"/>
        <c:crossAx val="2111508512"/>
        <c:crosses val="max"/>
        <c:crossBetween val="between"/>
      </c:valAx>
      <c:catAx>
        <c:axId val="2111508512"/>
        <c:scaling>
          <c:orientation val="minMax"/>
        </c:scaling>
        <c:delete val="1"/>
        <c:axPos val="b"/>
        <c:numFmt formatCode="General" sourceLinked="1"/>
        <c:majorTickMark val="out"/>
        <c:minorTickMark val="none"/>
        <c:tickLblPos val="nextTo"/>
        <c:crossAx val="-2106908352"/>
        <c:crosses val="autoZero"/>
        <c:auto val="1"/>
        <c:lblAlgn val="ctr"/>
        <c:lblOffset val="100"/>
        <c:noMultiLvlLbl val="0"/>
      </c:catAx>
    </c:plotArea>
    <c:legend>
      <c:legendPos val="t"/>
      <c:layout/>
      <c:overlay val="0"/>
    </c:legend>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hyperlink" Target="http://luz.vc/?utm_source=referral&amp;utm_medium=produtos&amp;utm_campaign=planilha-de-diagrama-de-pareto" TargetMode="External"/><Relationship Id="rId3"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hyperlink" Target="http://luz.vc/?utm_source=referral&amp;utm_medium=produtos&amp;utm_campaign=planilha-de-diagrama-de-pareto" TargetMode="External"/><Relationship Id="rId3"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hyperlink" Target="http://luz.vc/?utm_source=referral&amp;utm_medium=produtos&amp;utm_campaign=planilha-de-diagrama-de-pareto" TargetMode="External"/><Relationship Id="rId3"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4" Type="http://schemas.openxmlformats.org/officeDocument/2006/relationships/chart" Target="../charts/chart1.xml"/><Relationship Id="rId1" Type="http://schemas.openxmlformats.org/officeDocument/2006/relationships/image" Target="../media/image1.png"/><Relationship Id="rId2" Type="http://schemas.openxmlformats.org/officeDocument/2006/relationships/hyperlink" Target="http://luz.vc/?utm_source=referral&amp;utm_medium=produtos&amp;utm_campaign=planilha-de-diagrama-de-pareto" TargetMode="External"/></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4" Type="http://schemas.openxmlformats.org/officeDocument/2006/relationships/hyperlink" Target="http://luz.vc/ferramentas/pacotes/pacote-de-planilhas-luz/?utm_source=referral&amp;utm_medium=produtos&amp;utm_campaign=aba-saiba-mais-operacoes" TargetMode="External"/><Relationship Id="rId5" Type="http://schemas.openxmlformats.org/officeDocument/2006/relationships/hyperlink" Target="http://luz.vc/area/operacoes/?utm_source=referral&amp;utm_medium=produtos&amp;utm_campaign=aba-saiba-mais-operacoes" TargetMode="External"/><Relationship Id="rId6" Type="http://schemas.openxmlformats.org/officeDocument/2006/relationships/hyperlink" Target="http://luz.vc/ferramentas/pacotes/pacote-de-planilhas-de-operacoes/?utm_source=referral&amp;utm_medium=produtos&amp;utm_campaign=aba-saiba-mais-operacoes" TargetMode="External"/><Relationship Id="rId7" Type="http://schemas.openxmlformats.org/officeDocument/2006/relationships/image" Target="../media/image3.jpg"/><Relationship Id="rId8" Type="http://schemas.openxmlformats.org/officeDocument/2006/relationships/image" Target="../media/image4.jpg"/><Relationship Id="rId9" Type="http://schemas.openxmlformats.org/officeDocument/2006/relationships/image" Target="../media/image5.png"/><Relationship Id="rId1" Type="http://schemas.openxmlformats.org/officeDocument/2006/relationships/image" Target="../media/image1.png"/><Relationship Id="rId2" Type="http://schemas.openxmlformats.org/officeDocument/2006/relationships/hyperlink" Target="http://luz.vc/?utm_source=referral&amp;utm_medium=produtos&amp;utm_campaign=planilha-de-diagrama-de-pareto" TargetMode="External"/></Relationships>
</file>

<file path=xl/drawings/drawing1.xml><?xml version="1.0" encoding="utf-8"?>
<xdr:wsDr xmlns:xdr="http://schemas.openxmlformats.org/drawingml/2006/spreadsheetDrawing" xmlns:a="http://schemas.openxmlformats.org/drawingml/2006/main">
  <xdr:twoCellAnchor>
    <xdr:from>
      <xdr:col>6</xdr:col>
      <xdr:colOff>114300</xdr:colOff>
      <xdr:row>4</xdr:row>
      <xdr:rowOff>25400</xdr:rowOff>
    </xdr:from>
    <xdr:to>
      <xdr:col>11</xdr:col>
      <xdr:colOff>190500</xdr:colOff>
      <xdr:row>36</xdr:row>
      <xdr:rowOff>139700</xdr:rowOff>
    </xdr:to>
    <xdr:sp macro="" textlink="">
      <xdr:nvSpPr>
        <xdr:cNvPr id="2" name="Rounded Rectangle 1"/>
        <xdr:cNvSpPr/>
      </xdr:nvSpPr>
      <xdr:spPr>
        <a:xfrm>
          <a:off x="8204200" y="1384300"/>
          <a:ext cx="6134100" cy="4991100"/>
        </a:xfrm>
        <a:prstGeom prst="roundRect">
          <a:avLst>
            <a:gd name="adj" fmla="val 12590"/>
          </a:avLst>
        </a:prstGeom>
        <a:solidFill>
          <a:schemeClr val="bg1"/>
        </a:solidFill>
        <a:ln>
          <a:solidFill>
            <a:srgbClr val="FFFFFF"/>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rtl="0">
            <a:defRPr sz="1000"/>
          </a:pPr>
          <a:r>
            <a:rPr lang="en-US" sz="1800" b="1" i="1" u="none" strike="noStrike" baseline="0">
              <a:solidFill>
                <a:srgbClr val="808080"/>
              </a:solidFill>
              <a:latin typeface="+mn-lt"/>
              <a:ea typeface="Calibri"/>
              <a:cs typeface="Calibri"/>
            </a:rPr>
            <a:t>2. Cómo utilizar cada pestaña: </a:t>
          </a:r>
        </a:p>
        <a:p>
          <a:pPr algn="l" rtl="0">
            <a:defRPr sz="1000"/>
          </a:pPr>
          <a:endParaRPr lang="en-US" sz="1800" b="1" i="1" u="none" strike="noStrike" baseline="0">
            <a:solidFill>
              <a:srgbClr val="808080"/>
            </a:solidFill>
            <a:latin typeface="+mn-lt"/>
            <a:ea typeface="Calibri"/>
            <a:cs typeface="Calibri"/>
          </a:endParaRPr>
        </a:p>
        <a:p>
          <a:pPr algn="l" rtl="0">
            <a:defRPr sz="1000"/>
          </a:pPr>
          <a:r>
            <a:rPr lang="en-US" sz="1400" b="0" i="0" u="none" strike="noStrike" baseline="0">
              <a:solidFill>
                <a:srgbClr val="808080"/>
              </a:solidFill>
              <a:latin typeface="+mn-lt"/>
              <a:ea typeface="Calibri"/>
              <a:cs typeface="Calibri"/>
            </a:rPr>
            <a:t>Aba 1: Planificación- En esa pestaña usted llenará lo que usted desea analizar con el diagrama de pareto, y registrar los ítems que usted desea comprobar.</a:t>
          </a:r>
        </a:p>
        <a:p>
          <a:pPr algn="l" rtl="0">
            <a:defRPr sz="1000"/>
          </a:pPr>
          <a:endParaRPr lang="en-US" sz="1400" b="0" i="0" u="none" strike="noStrike" baseline="0">
            <a:solidFill>
              <a:srgbClr val="808080"/>
            </a:solidFill>
            <a:latin typeface="+mn-lt"/>
            <a:ea typeface="Calibri"/>
            <a:cs typeface="Calibri"/>
          </a:endParaRPr>
        </a:p>
        <a:p>
          <a:pPr algn="l" rtl="0">
            <a:defRPr sz="1000"/>
          </a:pPr>
          <a:r>
            <a:rPr lang="en-US" sz="1400" b="0" i="0" u="none" strike="noStrike" baseline="0">
              <a:solidFill>
                <a:srgbClr val="808080"/>
              </a:solidFill>
              <a:latin typeface="+mn-lt"/>
              <a:ea typeface="Calibri"/>
              <a:cs typeface="Calibri"/>
            </a:rPr>
            <a:t>Aba 2: Lista de comprobación- En esta pestaña sólo se rellene la columna de variable de cantidad y la demás información se rellenará automáticamente.</a:t>
          </a:r>
        </a:p>
        <a:p>
          <a:pPr algn="l" rtl="0">
            <a:defRPr sz="1000"/>
          </a:pPr>
          <a:endParaRPr lang="en-US" sz="1400" b="0" i="0" u="none" strike="noStrike" baseline="0">
            <a:solidFill>
              <a:srgbClr val="808080"/>
            </a:solidFill>
            <a:latin typeface="+mn-lt"/>
            <a:ea typeface="Calibri"/>
            <a:cs typeface="Calibri"/>
          </a:endParaRPr>
        </a:p>
        <a:p>
          <a:pPr algn="l" rtl="0">
            <a:defRPr sz="1000"/>
          </a:pPr>
          <a:r>
            <a:rPr lang="en-US" sz="1400" b="0" i="0" u="none" strike="noStrike" baseline="0">
              <a:solidFill>
                <a:srgbClr val="808080"/>
              </a:solidFill>
              <a:latin typeface="+mn-lt"/>
              <a:ea typeface="Calibri"/>
              <a:cs typeface="Calibri"/>
            </a:rPr>
            <a:t>Abre 3: Diagrama de Pareto- Esta pestaña se formará automáticamente con el gráfico de Pareto y con las respuestas sobre los ítems que usted debe priorizar para resolver.Tutorial: En varias celdas de la hoja de trabajo usted tendrá explicaciones que van a dejar el relleno de ella mucho más fácil y práctico. </a:t>
          </a:r>
        </a:p>
        <a:p>
          <a:pPr algn="l" rtl="0">
            <a:defRPr sz="1000"/>
          </a:pPr>
          <a:endParaRPr lang="en-US" sz="1400" b="0" i="0" u="none" strike="noStrike" baseline="0">
            <a:solidFill>
              <a:srgbClr val="808080"/>
            </a:solidFill>
            <a:latin typeface="+mn-lt"/>
            <a:ea typeface="Calibri"/>
            <a:cs typeface="Calibri"/>
          </a:endParaRPr>
        </a:p>
        <a:p>
          <a:pPr algn="l" rtl="0">
            <a:defRPr sz="1000"/>
          </a:pPr>
          <a:r>
            <a:rPr lang="en-US" sz="1400" b="0" i="0" u="none" strike="noStrike" baseline="0">
              <a:solidFill>
                <a:srgbClr val="808080"/>
              </a:solidFill>
              <a:latin typeface="+mn-lt"/>
              <a:ea typeface="Calibri"/>
              <a:cs typeface="Calibri"/>
            </a:rPr>
            <a:t>Preste atención a las celdas con un marcador rojo, como esta aquí abajo, basta con pasar el ratón por encima de ella y leer varios consejos para hacer el uso de la hoja de cálculo aún más fácil ...</a:t>
          </a:r>
          <a:endParaRPr lang="en-US" sz="1100" b="0" i="0" u="none" strike="noStrike" baseline="0">
            <a:solidFill>
              <a:srgbClr val="808080"/>
            </a:solidFill>
            <a:latin typeface="Calibri"/>
            <a:ea typeface="Calibri"/>
            <a:cs typeface="Calibri"/>
          </a:endParaRPr>
        </a:p>
      </xdr:txBody>
    </xdr:sp>
    <xdr:clientData/>
  </xdr:twoCellAnchor>
  <xdr:twoCellAnchor editAs="oneCell">
    <xdr:from>
      <xdr:col>1</xdr:col>
      <xdr:colOff>1219200</xdr:colOff>
      <xdr:row>1</xdr:row>
      <xdr:rowOff>0</xdr:rowOff>
    </xdr:from>
    <xdr:to>
      <xdr:col>1</xdr:col>
      <xdr:colOff>1219200</xdr:colOff>
      <xdr:row>2</xdr:row>
      <xdr:rowOff>127000</xdr:rowOff>
    </xdr:to>
    <xdr:pic>
      <xdr:nvPicPr>
        <xdr:cNvPr id="3"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8300" y="1143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25400</xdr:colOff>
      <xdr:row>4</xdr:row>
      <xdr:rowOff>0</xdr:rowOff>
    </xdr:from>
    <xdr:to>
      <xdr:col>11</xdr:col>
      <xdr:colOff>508000</xdr:colOff>
      <xdr:row>39</xdr:row>
      <xdr:rowOff>12700</xdr:rowOff>
    </xdr:to>
    <xdr:sp macro="" textlink="">
      <xdr:nvSpPr>
        <xdr:cNvPr id="4" name="Round Same Side Corner Rectangle 3"/>
        <xdr:cNvSpPr/>
      </xdr:nvSpPr>
      <xdr:spPr>
        <a:xfrm>
          <a:off x="444500" y="1358900"/>
          <a:ext cx="14566900" cy="5346700"/>
        </a:xfrm>
        <a:prstGeom prst="round2SameRect">
          <a:avLst>
            <a:gd name="adj1" fmla="val 0"/>
            <a:gd name="adj2" fmla="val 18466"/>
          </a:avLst>
        </a:prstGeom>
        <a:noFill/>
        <a:ln w="19050" cmpd="sng">
          <a:solidFill>
            <a:srgbClr val="3382D1"/>
          </a:solidFill>
          <a:prstDash val="solid"/>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US" sz="1100"/>
            <a:t>-</a:t>
          </a:r>
        </a:p>
      </xdr:txBody>
    </xdr:sp>
    <xdr:clientData/>
  </xdr:twoCellAnchor>
  <xdr:twoCellAnchor>
    <xdr:from>
      <xdr:col>5</xdr:col>
      <xdr:colOff>914400</xdr:colOff>
      <xdr:row>4</xdr:row>
      <xdr:rowOff>0</xdr:rowOff>
    </xdr:from>
    <xdr:to>
      <xdr:col>5</xdr:col>
      <xdr:colOff>914400</xdr:colOff>
      <xdr:row>39</xdr:row>
      <xdr:rowOff>12700</xdr:rowOff>
    </xdr:to>
    <xdr:cxnSp macro="">
      <xdr:nvCxnSpPr>
        <xdr:cNvPr id="6" name="Straight Connector 5"/>
        <xdr:cNvCxnSpPr/>
      </xdr:nvCxnSpPr>
      <xdr:spPr>
        <a:xfrm>
          <a:off x="8102600" y="1358900"/>
          <a:ext cx="0" cy="5346700"/>
        </a:xfrm>
        <a:prstGeom prst="line">
          <a:avLst/>
        </a:prstGeom>
        <a:ln>
          <a:solidFill>
            <a:srgbClr val="3382D1"/>
          </a:solidFill>
          <a:prstDash val="sysDash"/>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292100</xdr:colOff>
      <xdr:row>5</xdr:row>
      <xdr:rowOff>88900</xdr:rowOff>
    </xdr:from>
    <xdr:to>
      <xdr:col>5</xdr:col>
      <xdr:colOff>520700</xdr:colOff>
      <xdr:row>36</xdr:row>
      <xdr:rowOff>139700</xdr:rowOff>
    </xdr:to>
    <xdr:sp macro="" textlink="">
      <xdr:nvSpPr>
        <xdr:cNvPr id="7" name="Rounded Rectangle 6"/>
        <xdr:cNvSpPr/>
      </xdr:nvSpPr>
      <xdr:spPr>
        <a:xfrm>
          <a:off x="711200" y="1600200"/>
          <a:ext cx="6642100" cy="4775200"/>
        </a:xfrm>
        <a:prstGeom prst="roundRect">
          <a:avLst/>
        </a:prstGeom>
        <a:solidFill>
          <a:schemeClr val="bg1"/>
        </a:solidFill>
        <a:ln>
          <a:solidFill>
            <a:srgbClr val="FFFFFF"/>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rtl="0">
            <a:defRPr sz="1000"/>
          </a:pPr>
          <a:r>
            <a:rPr lang="en-US" sz="1600" b="0" i="0" u="none" strike="noStrike" baseline="0">
              <a:solidFill>
                <a:srgbClr val="808080"/>
              </a:solidFill>
              <a:latin typeface="Calibri"/>
              <a:ea typeface="Calibri"/>
              <a:cs typeface="Calibri"/>
            </a:rPr>
            <a:t> </a:t>
          </a:r>
        </a:p>
        <a:p>
          <a:pPr algn="ctr" rtl="0">
            <a:defRPr sz="1000"/>
          </a:pPr>
          <a:r>
            <a:rPr lang="en-US" sz="1800" b="1" i="0" u="none" strike="noStrike" baseline="0">
              <a:solidFill>
                <a:srgbClr val="808080"/>
              </a:solidFill>
              <a:latin typeface="+mn-lt"/>
              <a:ea typeface="Calibri"/>
              <a:cs typeface="Calibri"/>
            </a:rPr>
            <a:t>1. Para qué sirve la Hoja de Diagrama de Pareto (general) </a:t>
          </a:r>
        </a:p>
        <a:p>
          <a:pPr algn="ctr" rtl="0">
            <a:defRPr sz="1000"/>
          </a:pPr>
          <a:endParaRPr lang="en-US" sz="1600" b="0" i="0" u="none" strike="noStrike" baseline="0">
            <a:solidFill>
              <a:srgbClr val="808080"/>
            </a:solidFill>
            <a:latin typeface="+mn-lt"/>
            <a:ea typeface="Calibri"/>
            <a:cs typeface="Calibri"/>
          </a:endParaRPr>
        </a:p>
        <a:p>
          <a:pPr algn="ctr" rtl="0">
            <a:defRPr sz="1000"/>
          </a:pPr>
          <a:r>
            <a:rPr lang="en-US" sz="1600" b="0" i="0" u="none" strike="noStrike" baseline="0">
              <a:solidFill>
                <a:srgbClr val="808080"/>
              </a:solidFill>
              <a:latin typeface="+mn-lt"/>
              <a:ea typeface="Calibri"/>
              <a:cs typeface="Calibri"/>
            </a:rPr>
            <a:t>Diagrama de Pareto es una herramienta de la calidad utilizada para establecer una ordenación en las causas de pérdidas que deben ser sanadas.</a:t>
          </a:r>
        </a:p>
        <a:p>
          <a:pPr algn="ctr" rtl="0">
            <a:defRPr sz="1000"/>
          </a:pPr>
          <a:endParaRPr lang="en-US" sz="1600" b="0" i="0" u="none" strike="noStrike" baseline="0">
            <a:solidFill>
              <a:srgbClr val="808080"/>
            </a:solidFill>
            <a:latin typeface="+mn-lt"/>
            <a:ea typeface="Calibri"/>
            <a:cs typeface="Calibri"/>
          </a:endParaRPr>
        </a:p>
        <a:p>
          <a:pPr algn="ctr" rtl="0">
            <a:defRPr sz="1000"/>
          </a:pPr>
          <a:r>
            <a:rPr lang="en-US" sz="1600" b="0" i="0" u="none" strike="noStrike" baseline="0">
              <a:solidFill>
                <a:srgbClr val="808080"/>
              </a:solidFill>
              <a:latin typeface="+mn-lt"/>
              <a:ea typeface="Calibri"/>
              <a:cs typeface="Calibri"/>
            </a:rPr>
            <a:t>La hoja de diagrama de Pareto (general) sirve para crear un gráfico de Pareto a partir de la información rellenada, y darle la respuesta de las causas que usted debe atacar, siendo causas de cualquier tipo de análisis que usted desee hacer.</a:t>
          </a:r>
        </a:p>
        <a:p>
          <a:pPr algn="ctr" rtl="0">
            <a:defRPr sz="1000"/>
          </a:pPr>
          <a:endParaRPr lang="en-US" sz="1600" b="0" i="0" u="none" strike="noStrike" baseline="0">
            <a:solidFill>
              <a:srgbClr val="808080"/>
            </a:solidFill>
            <a:latin typeface="+mn-lt"/>
            <a:ea typeface="Calibri"/>
            <a:cs typeface="Calibri"/>
          </a:endParaRPr>
        </a:p>
        <a:p>
          <a:pPr algn="ctr" rtl="0">
            <a:defRPr sz="1000"/>
          </a:pPr>
          <a:r>
            <a:rPr lang="en-US" sz="1600" b="0" i="0" u="none" strike="noStrike" baseline="0">
              <a:solidFill>
                <a:srgbClr val="808080"/>
              </a:solidFill>
              <a:latin typeface="+mn-lt"/>
              <a:ea typeface="Calibri"/>
              <a:cs typeface="Calibri"/>
            </a:rPr>
            <a:t>La hoja de cálculo está organizada en tres pestañas: (1) de planificación, (2) lista de verificación y (3) del diagrama de Pareto.</a:t>
          </a:r>
        </a:p>
      </xdr:txBody>
    </xdr:sp>
    <xdr:clientData/>
  </xdr:twoCellAnchor>
  <xdr:twoCellAnchor editAs="oneCell">
    <xdr:from>
      <xdr:col>1</xdr:col>
      <xdr:colOff>25400</xdr:colOff>
      <xdr:row>2</xdr:row>
      <xdr:rowOff>114300</xdr:rowOff>
    </xdr:from>
    <xdr:to>
      <xdr:col>1</xdr:col>
      <xdr:colOff>1231899</xdr:colOff>
      <xdr:row>2</xdr:row>
      <xdr:rowOff>507999</xdr:rowOff>
    </xdr:to>
    <xdr:pic>
      <xdr:nvPicPr>
        <xdr:cNvPr id="8" name="Picture 7">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444500" y="406400"/>
          <a:ext cx="1206499" cy="393699"/>
        </a:xfrm>
        <a:prstGeom prst="roundRect">
          <a:avLst>
            <a:gd name="adj" fmla="val 50000"/>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1219200</xdr:colOff>
      <xdr:row>1</xdr:row>
      <xdr:rowOff>0</xdr:rowOff>
    </xdr:from>
    <xdr:to>
      <xdr:col>1</xdr:col>
      <xdr:colOff>1219200</xdr:colOff>
      <xdr:row>2</xdr:row>
      <xdr:rowOff>101600</xdr:rowOff>
    </xdr:to>
    <xdr:pic>
      <xdr:nvPicPr>
        <xdr:cNvPr id="2"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8300" y="1143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1</xdr:row>
      <xdr:rowOff>0</xdr:rowOff>
    </xdr:from>
    <xdr:to>
      <xdr:col>1</xdr:col>
      <xdr:colOff>1219200</xdr:colOff>
      <xdr:row>2</xdr:row>
      <xdr:rowOff>101600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8300" y="1143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101600</xdr:rowOff>
    </xdr:from>
    <xdr:to>
      <xdr:col>1</xdr:col>
      <xdr:colOff>1206499</xdr:colOff>
      <xdr:row>2</xdr:row>
      <xdr:rowOff>495299</xdr:rowOff>
    </xdr:to>
    <xdr:pic>
      <xdr:nvPicPr>
        <xdr:cNvPr id="6" name="Picture 5">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673100" y="393700"/>
          <a:ext cx="1206499" cy="393699"/>
        </a:xfrm>
        <a:prstGeom prst="roundRect">
          <a:avLst>
            <a:gd name="adj" fmla="val 50000"/>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1219200</xdr:colOff>
      <xdr:row>1</xdr:row>
      <xdr:rowOff>0</xdr:rowOff>
    </xdr:from>
    <xdr:to>
      <xdr:col>2</xdr:col>
      <xdr:colOff>0</xdr:colOff>
      <xdr:row>2</xdr:row>
      <xdr:rowOff>101600</xdr:rowOff>
    </xdr:to>
    <xdr:pic>
      <xdr:nvPicPr>
        <xdr:cNvPr id="2"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6700" y="114300"/>
          <a:ext cx="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1</xdr:row>
      <xdr:rowOff>0</xdr:rowOff>
    </xdr:from>
    <xdr:to>
      <xdr:col>2</xdr:col>
      <xdr:colOff>0</xdr:colOff>
      <xdr:row>2</xdr:row>
      <xdr:rowOff>101600</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6700" y="114300"/>
          <a:ext cx="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101600</xdr:rowOff>
    </xdr:from>
    <xdr:to>
      <xdr:col>2</xdr:col>
      <xdr:colOff>12699</xdr:colOff>
      <xdr:row>2</xdr:row>
      <xdr:rowOff>495299</xdr:rowOff>
    </xdr:to>
    <xdr:pic>
      <xdr:nvPicPr>
        <xdr:cNvPr id="4" name="Picture 3">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317500" y="406400"/>
          <a:ext cx="1206499" cy="393699"/>
        </a:xfrm>
        <a:prstGeom prst="roundRect">
          <a:avLst>
            <a:gd name="adj" fmla="val 50000"/>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1219200</xdr:colOff>
      <xdr:row>1</xdr:row>
      <xdr:rowOff>0</xdr:rowOff>
    </xdr:from>
    <xdr:to>
      <xdr:col>2</xdr:col>
      <xdr:colOff>0</xdr:colOff>
      <xdr:row>2</xdr:row>
      <xdr:rowOff>127000</xdr:rowOff>
    </xdr:to>
    <xdr:pic>
      <xdr:nvPicPr>
        <xdr:cNvPr id="2"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3100" y="1143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1</xdr:row>
      <xdr:rowOff>0</xdr:rowOff>
    </xdr:from>
    <xdr:to>
      <xdr:col>2</xdr:col>
      <xdr:colOff>0</xdr:colOff>
      <xdr:row>2</xdr:row>
      <xdr:rowOff>127000</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3100" y="1143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101600</xdr:rowOff>
    </xdr:from>
    <xdr:to>
      <xdr:col>2</xdr:col>
      <xdr:colOff>1092199</xdr:colOff>
      <xdr:row>2</xdr:row>
      <xdr:rowOff>495299</xdr:rowOff>
    </xdr:to>
    <xdr:pic>
      <xdr:nvPicPr>
        <xdr:cNvPr id="4" name="Picture 3">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355600" y="393700"/>
          <a:ext cx="1206499" cy="393699"/>
        </a:xfrm>
        <a:prstGeom prst="roundRect">
          <a:avLst>
            <a:gd name="adj" fmla="val 50000"/>
          </a:avLst>
        </a:prstGeom>
      </xdr:spPr>
    </xdr:pic>
    <xdr:clientData/>
  </xdr:twoCellAnchor>
  <xdr:twoCellAnchor>
    <xdr:from>
      <xdr:col>0</xdr:col>
      <xdr:colOff>355600</xdr:colOff>
      <xdr:row>5</xdr:row>
      <xdr:rowOff>25400</xdr:rowOff>
    </xdr:from>
    <xdr:to>
      <xdr:col>9</xdr:col>
      <xdr:colOff>1524000</xdr:colOff>
      <xdr:row>37</xdr:row>
      <xdr:rowOff>12700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1219200</xdr:colOff>
      <xdr:row>1</xdr:row>
      <xdr:rowOff>0</xdr:rowOff>
    </xdr:from>
    <xdr:to>
      <xdr:col>1</xdr:col>
      <xdr:colOff>1219200</xdr:colOff>
      <xdr:row>2</xdr:row>
      <xdr:rowOff>114300</xdr:rowOff>
    </xdr:to>
    <xdr:pic>
      <xdr:nvPicPr>
        <xdr:cNvPr id="2"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8300" y="1143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330200</xdr:colOff>
      <xdr:row>4</xdr:row>
      <xdr:rowOff>0</xdr:rowOff>
    </xdr:from>
    <xdr:to>
      <xdr:col>12</xdr:col>
      <xdr:colOff>355600</xdr:colOff>
      <xdr:row>37</xdr:row>
      <xdr:rowOff>88900</xdr:rowOff>
    </xdr:to>
    <xdr:sp macro="" textlink="">
      <xdr:nvSpPr>
        <xdr:cNvPr id="3" name="Round Same Side Corner Rectangle 2"/>
        <xdr:cNvSpPr/>
      </xdr:nvSpPr>
      <xdr:spPr>
        <a:xfrm>
          <a:off x="330200" y="1358900"/>
          <a:ext cx="15748000" cy="6299200"/>
        </a:xfrm>
        <a:prstGeom prst="round2SameRect">
          <a:avLst>
            <a:gd name="adj1" fmla="val 0"/>
            <a:gd name="adj2" fmla="val 10318"/>
          </a:avLst>
        </a:prstGeom>
        <a:noFill/>
        <a:ln w="19050" cmpd="sng">
          <a:solidFill>
            <a:srgbClr val="4C9ADC"/>
          </a:solidFill>
          <a:prstDash val="solid"/>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US" sz="1100"/>
            <a:t>-</a:t>
          </a:r>
        </a:p>
      </xdr:txBody>
    </xdr:sp>
    <xdr:clientData/>
  </xdr:twoCellAnchor>
  <xdr:twoCellAnchor>
    <xdr:from>
      <xdr:col>1</xdr:col>
      <xdr:colOff>723900</xdr:colOff>
      <xdr:row>14</xdr:row>
      <xdr:rowOff>114300</xdr:rowOff>
    </xdr:from>
    <xdr:to>
      <xdr:col>5</xdr:col>
      <xdr:colOff>317500</xdr:colOff>
      <xdr:row>18</xdr:row>
      <xdr:rowOff>139700</xdr:rowOff>
    </xdr:to>
    <xdr:sp macro="" textlink="">
      <xdr:nvSpPr>
        <xdr:cNvPr id="5" name="Rectangle 4"/>
        <xdr:cNvSpPr/>
      </xdr:nvSpPr>
      <xdr:spPr>
        <a:xfrm>
          <a:off x="1143000" y="3619500"/>
          <a:ext cx="6096000" cy="838200"/>
        </a:xfrm>
        <a:prstGeom prst="rect">
          <a:avLst/>
        </a:prstGeom>
        <a:solidFill>
          <a:srgbClr val="FFFFFF"/>
        </a:solidFill>
        <a:ln>
          <a:solidFill>
            <a:schemeClr val="tx1">
              <a:lumMod val="50000"/>
              <a:lumOff val="50000"/>
            </a:schemeClr>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a:solidFill>
                <a:srgbClr val="FF0000"/>
              </a:solidFill>
            </a:rPr>
            <a:t>Basta solicitar</a:t>
          </a:r>
          <a:r>
            <a:rPr lang="en-US" sz="1400" baseline="0">
              <a:solidFill>
                <a:srgbClr val="FF0000"/>
              </a:solidFill>
            </a:rPr>
            <a:t> </a:t>
          </a:r>
          <a:r>
            <a:rPr lang="en-US" sz="1400">
              <a:solidFill>
                <a:srgbClr val="FF0000"/>
              </a:solidFill>
            </a:rPr>
            <a:t>uma aula online de 1 hora </a:t>
          </a:r>
          <a:r>
            <a:rPr lang="en-US" sz="1400">
              <a:solidFill>
                <a:schemeClr val="bg1">
                  <a:lumMod val="50000"/>
                </a:schemeClr>
              </a:solidFill>
            </a:rPr>
            <a:t>pelo valor de R$100. Você vai ter a ajuda dos</a:t>
          </a:r>
          <a:r>
            <a:rPr lang="en-US" sz="1400" baseline="0">
              <a:solidFill>
                <a:schemeClr val="bg1">
                  <a:lumMod val="50000"/>
                </a:schemeClr>
              </a:solidFill>
            </a:rPr>
            <a:t> nossos consultores do conforto da sua casa</a:t>
          </a:r>
          <a:r>
            <a:rPr lang="en-US" sz="1400">
              <a:solidFill>
                <a:schemeClr val="bg1">
                  <a:lumMod val="50000"/>
                </a:schemeClr>
              </a:solidFill>
            </a:rPr>
            <a:t>. Agende</a:t>
          </a:r>
          <a:r>
            <a:rPr lang="en-US" sz="1400" baseline="0">
              <a:solidFill>
                <a:schemeClr val="bg1">
                  <a:lumMod val="50000"/>
                </a:schemeClr>
              </a:solidFill>
            </a:rPr>
            <a:t> o seu horário pelo email producao@luz.vc</a:t>
          </a:r>
          <a:endParaRPr lang="en-US" sz="200">
            <a:solidFill>
              <a:schemeClr val="bg1">
                <a:lumMod val="50000"/>
              </a:schemeClr>
            </a:solidFill>
          </a:endParaRPr>
        </a:p>
      </xdr:txBody>
    </xdr:sp>
    <xdr:clientData/>
  </xdr:twoCellAnchor>
  <xdr:twoCellAnchor>
    <xdr:from>
      <xdr:col>1</xdr:col>
      <xdr:colOff>787400</xdr:colOff>
      <xdr:row>7</xdr:row>
      <xdr:rowOff>127000</xdr:rowOff>
    </xdr:from>
    <xdr:to>
      <xdr:col>5</xdr:col>
      <xdr:colOff>381000</xdr:colOff>
      <xdr:row>11</xdr:row>
      <xdr:rowOff>152400</xdr:rowOff>
    </xdr:to>
    <xdr:sp macro="" textlink="">
      <xdr:nvSpPr>
        <xdr:cNvPr id="6" name="Rectangle 5"/>
        <xdr:cNvSpPr/>
      </xdr:nvSpPr>
      <xdr:spPr>
        <a:xfrm>
          <a:off x="1206500" y="2146300"/>
          <a:ext cx="6096000" cy="838200"/>
        </a:xfrm>
        <a:prstGeom prst="rect">
          <a:avLst/>
        </a:prstGeom>
        <a:solidFill>
          <a:srgbClr val="FFFFFF"/>
        </a:solidFill>
        <a:ln>
          <a:solidFill>
            <a:schemeClr val="tx1">
              <a:lumMod val="50000"/>
              <a:lumOff val="50000"/>
            </a:schemeClr>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a:solidFill>
                <a:schemeClr val="bg1">
                  <a:lumMod val="50000"/>
                </a:schemeClr>
              </a:solidFill>
            </a:rPr>
            <a:t>Não se preocupe, </a:t>
          </a:r>
          <a:r>
            <a:rPr lang="en-US" sz="1400">
              <a:solidFill>
                <a:srgbClr val="FF0000"/>
              </a:solidFill>
            </a:rPr>
            <a:t>nós fazemos planilhas personalizadas</a:t>
          </a:r>
          <a:r>
            <a:rPr lang="en-US" sz="1400" baseline="0">
              <a:solidFill>
                <a:srgbClr val="FF0000"/>
              </a:solidFill>
            </a:rPr>
            <a:t> de acordo com a sua necessidade</a:t>
          </a:r>
          <a:r>
            <a:rPr lang="en-US" sz="1400" baseline="0">
              <a:solidFill>
                <a:schemeClr val="bg1">
                  <a:lumMod val="50000"/>
                </a:schemeClr>
              </a:solidFill>
            </a:rPr>
            <a:t>, basta enviar um email para producao@luz.vc e nos falar o que você precisa.</a:t>
          </a:r>
          <a:endParaRPr lang="en-US" sz="200">
            <a:solidFill>
              <a:schemeClr val="bg1">
                <a:lumMod val="50000"/>
              </a:schemeClr>
            </a:solidFill>
          </a:endParaRPr>
        </a:p>
      </xdr:txBody>
    </xdr:sp>
    <xdr:clientData/>
  </xdr:twoCellAnchor>
  <xdr:twoCellAnchor>
    <xdr:from>
      <xdr:col>1</xdr:col>
      <xdr:colOff>762000</xdr:colOff>
      <xdr:row>20</xdr:row>
      <xdr:rowOff>88900</xdr:rowOff>
    </xdr:from>
    <xdr:to>
      <xdr:col>5</xdr:col>
      <xdr:colOff>355600</xdr:colOff>
      <xdr:row>29</xdr:row>
      <xdr:rowOff>12700</xdr:rowOff>
    </xdr:to>
    <xdr:sp macro="" textlink="">
      <xdr:nvSpPr>
        <xdr:cNvPr id="7" name="Rectangle 6"/>
        <xdr:cNvSpPr/>
      </xdr:nvSpPr>
      <xdr:spPr>
        <a:xfrm>
          <a:off x="1181100" y="5067300"/>
          <a:ext cx="6096000" cy="1295400"/>
        </a:xfrm>
        <a:prstGeom prst="rect">
          <a:avLst/>
        </a:prstGeom>
        <a:solidFill>
          <a:srgbClr val="FFFFFF"/>
        </a:solidFill>
        <a:ln>
          <a:solidFill>
            <a:schemeClr val="tx1">
              <a:lumMod val="50000"/>
              <a:lumOff val="50000"/>
            </a:schemeClr>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rtl="0">
            <a:defRPr sz="1000"/>
          </a:pPr>
          <a:r>
            <a:rPr lang="en-US" sz="1400" b="0" i="0" u="none" strike="noStrike" baseline="0">
              <a:solidFill>
                <a:srgbClr val="808080"/>
              </a:solidFill>
              <a:latin typeface="Calibri"/>
              <a:ea typeface="Calibri"/>
              <a:cs typeface="Calibri"/>
            </a:rPr>
            <a:t>O seu depoimento é essencial para sabermos se estamos no caminho certo. Se você gostou da planilha, </a:t>
          </a:r>
          <a:r>
            <a:rPr lang="en-US" sz="1400" b="0" i="0" u="none" strike="noStrike" baseline="0">
              <a:solidFill>
                <a:srgbClr val="FF0000"/>
              </a:solidFill>
              <a:latin typeface="Calibri"/>
              <a:ea typeface="Calibri"/>
              <a:cs typeface="Calibri"/>
            </a:rPr>
            <a:t>entre em </a:t>
          </a:r>
          <a:r>
            <a:rPr lang="en-US" sz="1400" b="1" i="0" u="none" strike="noStrike" baseline="0">
              <a:solidFill>
                <a:srgbClr val="FF0000"/>
              </a:solidFill>
              <a:latin typeface="Calibri"/>
              <a:ea typeface="Calibri"/>
              <a:cs typeface="Calibri"/>
            </a:rPr>
            <a:t>luz.vc/minha-conta </a:t>
          </a:r>
          <a:r>
            <a:rPr lang="en-US" sz="1400" b="0" i="0" u="none" strike="noStrike" baseline="0">
              <a:solidFill>
                <a:srgbClr val="FF0000"/>
              </a:solidFill>
              <a:latin typeface="Calibri"/>
              <a:ea typeface="Calibri"/>
              <a:cs typeface="Calibri"/>
            </a:rPr>
            <a:t>e deixe o seu depoimento </a:t>
          </a:r>
          <a:r>
            <a:rPr lang="en-US" sz="1400" b="0" i="0" u="none" strike="noStrike" baseline="0">
              <a:solidFill>
                <a:srgbClr val="808080"/>
              </a:solidFill>
              <a:latin typeface="Calibri"/>
              <a:ea typeface="Calibri"/>
              <a:cs typeface="Calibri"/>
            </a:rPr>
            <a:t>pra gente! Prometo que não vai te custar nem 3 minutos.</a:t>
          </a:r>
        </a:p>
      </xdr:txBody>
    </xdr:sp>
    <xdr:clientData/>
  </xdr:twoCellAnchor>
  <xdr:twoCellAnchor editAs="oneCell">
    <xdr:from>
      <xdr:col>1</xdr:col>
      <xdr:colOff>1219200</xdr:colOff>
      <xdr:row>1</xdr:row>
      <xdr:rowOff>0</xdr:rowOff>
    </xdr:from>
    <xdr:to>
      <xdr:col>1</xdr:col>
      <xdr:colOff>1219200</xdr:colOff>
      <xdr:row>2</xdr:row>
      <xdr:rowOff>152400</xdr:rowOff>
    </xdr:to>
    <xdr:pic>
      <xdr:nvPicPr>
        <xdr:cNvPr id="16"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8300" y="1143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1</xdr:row>
      <xdr:rowOff>0</xdr:rowOff>
    </xdr:from>
    <xdr:to>
      <xdr:col>1</xdr:col>
      <xdr:colOff>1219200</xdr:colOff>
      <xdr:row>2</xdr:row>
      <xdr:rowOff>101600</xdr:rowOff>
    </xdr:to>
    <xdr:pic>
      <xdr:nvPicPr>
        <xdr:cNvPr id="18"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8300" y="114300"/>
          <a:ext cx="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1</xdr:row>
      <xdr:rowOff>0</xdr:rowOff>
    </xdr:from>
    <xdr:to>
      <xdr:col>1</xdr:col>
      <xdr:colOff>1219200</xdr:colOff>
      <xdr:row>2</xdr:row>
      <xdr:rowOff>114300</xdr:rowOff>
    </xdr:to>
    <xdr:pic>
      <xdr:nvPicPr>
        <xdr:cNvPr id="20"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8300" y="1143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2</xdr:row>
      <xdr:rowOff>101600</xdr:rowOff>
    </xdr:from>
    <xdr:to>
      <xdr:col>1</xdr:col>
      <xdr:colOff>1244599</xdr:colOff>
      <xdr:row>2</xdr:row>
      <xdr:rowOff>495299</xdr:rowOff>
    </xdr:to>
    <xdr:pic>
      <xdr:nvPicPr>
        <xdr:cNvPr id="21" name="Picture 20">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457200" y="393700"/>
          <a:ext cx="1206499" cy="393699"/>
        </a:xfrm>
        <a:prstGeom prst="roundRect">
          <a:avLst>
            <a:gd name="adj" fmla="val 50000"/>
          </a:avLst>
        </a:prstGeom>
      </xdr:spPr>
    </xdr:pic>
    <xdr:clientData/>
  </xdr:twoCellAnchor>
  <xdr:twoCellAnchor>
    <xdr:from>
      <xdr:col>5</xdr:col>
      <xdr:colOff>666749</xdr:colOff>
      <xdr:row>9</xdr:row>
      <xdr:rowOff>35719</xdr:rowOff>
    </xdr:from>
    <xdr:to>
      <xdr:col>12</xdr:col>
      <xdr:colOff>206310</xdr:colOff>
      <xdr:row>19</xdr:row>
      <xdr:rowOff>297419</xdr:rowOff>
    </xdr:to>
    <xdr:grpSp>
      <xdr:nvGrpSpPr>
        <xdr:cNvPr id="23" name="Group 25"/>
        <xdr:cNvGrpSpPr/>
      </xdr:nvGrpSpPr>
      <xdr:grpSpPr>
        <a:xfrm>
          <a:off x="6203155" y="2595563"/>
          <a:ext cx="7028593" cy="2464356"/>
          <a:chOff x="7517352" y="2971244"/>
          <a:chExt cx="7361968" cy="2553256"/>
        </a:xfrm>
      </xdr:grpSpPr>
      <xdr:sp macro="" textlink="">
        <xdr:nvSpPr>
          <xdr:cNvPr id="24" name="Rectangle 7"/>
          <xdr:cNvSpPr/>
        </xdr:nvSpPr>
        <xdr:spPr>
          <a:xfrm>
            <a:off x="7613650" y="4584700"/>
            <a:ext cx="1917700" cy="914400"/>
          </a:xfrm>
          <a:prstGeom prst="rect">
            <a:avLst/>
          </a:prstGeom>
          <a:solidFill>
            <a:schemeClr val="bg1"/>
          </a:solidFill>
          <a:ln>
            <a:solidFill>
              <a:schemeClr val="tx1">
                <a:lumMod val="50000"/>
                <a:lumOff val="50000"/>
              </a:schemeClr>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rtl="0">
              <a:defRPr sz="1000"/>
            </a:pPr>
            <a:r>
              <a:rPr lang="en-US" sz="1400" b="0" i="0" u="none" strike="noStrike" baseline="0">
                <a:solidFill>
                  <a:srgbClr val="33CCCC"/>
                </a:solidFill>
                <a:latin typeface="Calibri"/>
                <a:ea typeface="Calibri"/>
                <a:cs typeface="Calibri"/>
              </a:rPr>
              <a:t>Pacotes de Planilhas de Operações</a:t>
            </a:r>
          </a:p>
          <a:p>
            <a:pPr algn="ctr" rtl="0">
              <a:defRPr sz="1000"/>
            </a:pPr>
            <a:endParaRPr lang="en-US" sz="1400" b="0" i="0" u="none" strike="noStrike" baseline="0">
              <a:solidFill>
                <a:srgbClr val="33CCCC"/>
              </a:solidFill>
              <a:latin typeface="Calibri"/>
              <a:ea typeface="Calibri"/>
              <a:cs typeface="Calibri"/>
            </a:endParaRPr>
          </a:p>
        </xdr:txBody>
      </xdr:sp>
      <xdr:sp macro="" textlink="">
        <xdr:nvSpPr>
          <xdr:cNvPr id="25" name="Rectangle 8"/>
          <xdr:cNvSpPr/>
        </xdr:nvSpPr>
        <xdr:spPr>
          <a:xfrm>
            <a:off x="10020300" y="4610100"/>
            <a:ext cx="2120900" cy="914400"/>
          </a:xfrm>
          <a:prstGeom prst="rect">
            <a:avLst/>
          </a:prstGeom>
          <a:solidFill>
            <a:schemeClr val="bg1"/>
          </a:solidFill>
          <a:ln>
            <a:solidFill>
              <a:schemeClr val="tx1">
                <a:lumMod val="50000"/>
                <a:lumOff val="50000"/>
              </a:schemeClr>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rtl="0">
              <a:defRPr sz="1000"/>
            </a:pPr>
            <a:r>
              <a:rPr lang="en-US" sz="1400" b="0" i="0" u="none" strike="noStrike" baseline="0">
                <a:solidFill>
                  <a:srgbClr val="33CCCC"/>
                </a:solidFill>
                <a:latin typeface="Calibri"/>
                <a:ea typeface="Calibri"/>
                <a:cs typeface="Calibri"/>
              </a:rPr>
              <a:t>Mais algumas ferramentas de Operações</a:t>
            </a:r>
          </a:p>
          <a:p>
            <a:pPr algn="ctr" rtl="0">
              <a:defRPr sz="1000"/>
            </a:pPr>
            <a:endParaRPr lang="en-US" sz="1400" b="0" i="0" u="none" strike="noStrike" baseline="0">
              <a:solidFill>
                <a:srgbClr val="33CCCC"/>
              </a:solidFill>
              <a:latin typeface="Calibri"/>
              <a:ea typeface="Calibri"/>
              <a:cs typeface="Calibri"/>
            </a:endParaRPr>
          </a:p>
        </xdr:txBody>
      </xdr:sp>
      <xdr:sp macro="" textlink="">
        <xdr:nvSpPr>
          <xdr:cNvPr id="26" name="Rectangle 9"/>
          <xdr:cNvSpPr/>
        </xdr:nvSpPr>
        <xdr:spPr>
          <a:xfrm>
            <a:off x="12769850" y="4610100"/>
            <a:ext cx="1968500" cy="914400"/>
          </a:xfrm>
          <a:prstGeom prst="rect">
            <a:avLst/>
          </a:prstGeom>
          <a:solidFill>
            <a:schemeClr val="bg1"/>
          </a:solidFill>
          <a:ln>
            <a:solidFill>
              <a:schemeClr val="tx1">
                <a:lumMod val="50000"/>
                <a:lumOff val="50000"/>
              </a:schemeClr>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rtl="0">
              <a:defRPr sz="1000"/>
            </a:pPr>
            <a:r>
              <a:rPr lang="en-US" sz="1400" b="0" i="0" u="none" strike="noStrike" baseline="0">
                <a:solidFill>
                  <a:srgbClr val="33CCCC"/>
                </a:solidFill>
                <a:latin typeface="Calibri"/>
                <a:ea typeface="Calibri"/>
                <a:cs typeface="Calibri"/>
              </a:rPr>
              <a:t>Pacotes de </a:t>
            </a:r>
          </a:p>
          <a:p>
            <a:pPr algn="ctr" rtl="0">
              <a:defRPr sz="1000"/>
            </a:pPr>
            <a:r>
              <a:rPr lang="en-US" sz="1400" b="0" i="0" u="none" strike="noStrike" baseline="0">
                <a:solidFill>
                  <a:srgbClr val="33CCCC"/>
                </a:solidFill>
                <a:latin typeface="Calibri"/>
                <a:ea typeface="Calibri"/>
                <a:cs typeface="Calibri"/>
              </a:rPr>
              <a:t>Planilhas LUZ</a:t>
            </a:r>
          </a:p>
          <a:p>
            <a:pPr algn="ctr" rtl="0">
              <a:defRPr sz="1000"/>
            </a:pPr>
            <a:endParaRPr lang="en-US" sz="1400" b="0" i="0" u="none" strike="noStrike" baseline="0">
              <a:solidFill>
                <a:srgbClr val="33CCCC"/>
              </a:solidFill>
              <a:latin typeface="Calibri"/>
              <a:ea typeface="Calibri"/>
              <a:cs typeface="Calibri"/>
            </a:endParaRPr>
          </a:p>
        </xdr:txBody>
      </xdr:sp>
      <xdr:sp macro="" textlink="">
        <xdr:nvSpPr>
          <xdr:cNvPr id="27" name="Rectangle 10">
            <a:hlinkClick xmlns:r="http://schemas.openxmlformats.org/officeDocument/2006/relationships" r:id="rId4"/>
          </xdr:cNvPr>
          <xdr:cNvSpPr/>
        </xdr:nvSpPr>
        <xdr:spPr>
          <a:xfrm>
            <a:off x="13150850" y="5168900"/>
            <a:ext cx="1250950" cy="254000"/>
          </a:xfrm>
          <a:prstGeom prst="rect">
            <a:avLst/>
          </a:prstGeom>
          <a:solidFill>
            <a:schemeClr val="accent2"/>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b"/>
          <a:lstStyle/>
          <a:p>
            <a:pPr algn="ctr"/>
            <a:r>
              <a:rPr lang="en-US" sz="1400"/>
              <a:t>Mais</a:t>
            </a:r>
            <a:r>
              <a:rPr lang="en-US" sz="1400" baseline="0"/>
              <a:t> detalhes</a:t>
            </a:r>
            <a:endParaRPr lang="en-US" sz="1400"/>
          </a:p>
        </xdr:txBody>
      </xdr:sp>
      <xdr:sp macro="" textlink="">
        <xdr:nvSpPr>
          <xdr:cNvPr id="28" name="Rectangle 17">
            <a:hlinkClick xmlns:r="http://schemas.openxmlformats.org/officeDocument/2006/relationships" r:id="rId5"/>
          </xdr:cNvPr>
          <xdr:cNvSpPr/>
        </xdr:nvSpPr>
        <xdr:spPr>
          <a:xfrm>
            <a:off x="10388600" y="5143500"/>
            <a:ext cx="1250950" cy="254000"/>
          </a:xfrm>
          <a:prstGeom prst="rect">
            <a:avLst/>
          </a:prstGeom>
          <a:solidFill>
            <a:schemeClr val="accent2"/>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b"/>
          <a:lstStyle/>
          <a:p>
            <a:pPr algn="ctr"/>
            <a:r>
              <a:rPr lang="en-US" sz="1400"/>
              <a:t>Mais</a:t>
            </a:r>
            <a:r>
              <a:rPr lang="en-US" sz="1400" baseline="0"/>
              <a:t> detalhes</a:t>
            </a:r>
            <a:endParaRPr lang="en-US" sz="1400"/>
          </a:p>
        </xdr:txBody>
      </xdr:sp>
      <xdr:sp macro="" textlink="">
        <xdr:nvSpPr>
          <xdr:cNvPr id="29" name="Rectangle 18">
            <a:hlinkClick xmlns:r="http://schemas.openxmlformats.org/officeDocument/2006/relationships" r:id="rId6"/>
          </xdr:cNvPr>
          <xdr:cNvSpPr/>
        </xdr:nvSpPr>
        <xdr:spPr>
          <a:xfrm>
            <a:off x="7975600" y="5143500"/>
            <a:ext cx="1250950" cy="254000"/>
          </a:xfrm>
          <a:prstGeom prst="rect">
            <a:avLst/>
          </a:prstGeom>
          <a:solidFill>
            <a:schemeClr val="accent2"/>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b"/>
          <a:lstStyle/>
          <a:p>
            <a:pPr algn="ctr"/>
            <a:r>
              <a:rPr lang="en-US" sz="1400"/>
              <a:t>Mais</a:t>
            </a:r>
            <a:r>
              <a:rPr lang="en-US" sz="1400" baseline="0"/>
              <a:t> detalhes</a:t>
            </a:r>
            <a:endParaRPr lang="en-US" sz="1400"/>
          </a:p>
        </xdr:txBody>
      </xdr:sp>
      <xdr:pic>
        <xdr:nvPicPr>
          <xdr:cNvPr id="30" name="Picture 19">
            <a:hlinkClick xmlns:r="http://schemas.openxmlformats.org/officeDocument/2006/relationships" r:id="rId4"/>
          </xdr:cNvPr>
          <xdr:cNvPicPr>
            <a:picLocks noChangeAspect="1"/>
          </xdr:cNvPicPr>
        </xdr:nvPicPr>
        <xdr:blipFill>
          <a:blip xmlns:r="http://schemas.openxmlformats.org/officeDocument/2006/relationships" r:embed="rId7"/>
          <a:stretch>
            <a:fillRect/>
          </a:stretch>
        </xdr:blipFill>
        <xdr:spPr>
          <a:xfrm>
            <a:off x="12674600" y="3009900"/>
            <a:ext cx="2204720" cy="1435100"/>
          </a:xfrm>
          <a:prstGeom prst="rect">
            <a:avLst/>
          </a:prstGeom>
        </xdr:spPr>
      </xdr:pic>
      <xdr:pic>
        <xdr:nvPicPr>
          <xdr:cNvPr id="31" name="Picture 23">
            <a:hlinkClick xmlns:r="http://schemas.openxmlformats.org/officeDocument/2006/relationships" r:id="rId6"/>
          </xdr:cNvPr>
          <xdr:cNvPicPr>
            <a:picLocks noChangeAspect="1"/>
          </xdr:cNvPicPr>
        </xdr:nvPicPr>
        <xdr:blipFill>
          <a:blip xmlns:r="http://schemas.openxmlformats.org/officeDocument/2006/relationships" r:embed="rId8"/>
          <a:stretch>
            <a:fillRect/>
          </a:stretch>
        </xdr:blipFill>
        <xdr:spPr>
          <a:xfrm>
            <a:off x="7517352" y="3009900"/>
            <a:ext cx="2125210" cy="1447800"/>
          </a:xfrm>
          <a:prstGeom prst="rect">
            <a:avLst/>
          </a:prstGeom>
        </xdr:spPr>
      </xdr:pic>
      <xdr:pic>
        <xdr:nvPicPr>
          <xdr:cNvPr id="32" name="Picture 24">
            <a:hlinkClick xmlns:r="http://schemas.openxmlformats.org/officeDocument/2006/relationships" r:id="rId5"/>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982200" y="2971244"/>
            <a:ext cx="2108200" cy="1436212"/>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type="none" w="med" len="med"/>
              </a14:hiddenLine>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2.vml"/><Relationship Id="rId3"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P43"/>
  <sheetViews>
    <sheetView showGridLines="0" zoomScale="80" zoomScaleNormal="80" zoomScalePageLayoutView="80" workbookViewId="0">
      <selection activeCell="D4" sqref="D4:E4"/>
    </sheetView>
  </sheetViews>
  <sheetFormatPr baseColWidth="10" defaultColWidth="10.83203125" defaultRowHeight="13" x14ac:dyDescent="0.15"/>
  <cols>
    <col min="1" max="1" width="5.5" style="3" customWidth="1"/>
    <col min="2" max="2" width="36.6640625" style="3" customWidth="1"/>
    <col min="3" max="3" width="16.5" style="3" customWidth="1"/>
    <col min="4" max="4" width="12.83203125" style="3" customWidth="1"/>
    <col min="5" max="5" width="13.83203125" style="3" customWidth="1"/>
    <col min="6" max="6" width="16.5" style="3" customWidth="1"/>
    <col min="7" max="7" width="13.5" style="3" customWidth="1"/>
    <col min="8" max="8" width="14.6640625" style="3" customWidth="1"/>
    <col min="9" max="9" width="15" style="3" customWidth="1"/>
    <col min="10" max="16" width="16.5" style="3" customWidth="1"/>
    <col min="17" max="16384" width="10.83203125" style="3"/>
  </cols>
  <sheetData>
    <row r="1" spans="1:16" ht="9" customHeight="1" x14ac:dyDescent="0.15">
      <c r="A1" s="2"/>
      <c r="B1" s="2"/>
      <c r="C1" s="2"/>
      <c r="D1" s="2"/>
      <c r="E1" s="2"/>
      <c r="F1" s="2"/>
      <c r="G1" s="2"/>
      <c r="H1" s="2"/>
      <c r="I1" s="2"/>
      <c r="J1" s="2"/>
      <c r="K1" s="2"/>
      <c r="L1" s="2"/>
      <c r="M1" s="2"/>
      <c r="N1" s="2"/>
      <c r="O1" s="2"/>
      <c r="P1" s="2"/>
    </row>
    <row r="2" spans="1:16" ht="15" x14ac:dyDescent="0.15">
      <c r="A2" s="2"/>
      <c r="B2" s="2" t="s">
        <v>0</v>
      </c>
      <c r="C2" s="62"/>
      <c r="D2" s="62"/>
      <c r="E2" s="2"/>
      <c r="F2" s="2"/>
      <c r="G2" s="2"/>
      <c r="H2" s="2"/>
      <c r="I2" s="2"/>
      <c r="J2" s="2"/>
      <c r="K2" s="2"/>
      <c r="L2" s="2"/>
      <c r="M2" s="2"/>
      <c r="N2" s="2"/>
      <c r="O2" s="2"/>
      <c r="P2" s="2"/>
    </row>
    <row r="3" spans="1:16" ht="56" customHeight="1" x14ac:dyDescent="0.15">
      <c r="A3" s="2"/>
      <c r="B3" s="2"/>
      <c r="C3" s="63" t="s">
        <v>9</v>
      </c>
      <c r="D3" s="64"/>
      <c r="E3" s="64"/>
      <c r="F3" s="64"/>
      <c r="G3" s="64"/>
      <c r="H3" s="64"/>
      <c r="I3" s="64"/>
      <c r="J3" s="2"/>
      <c r="K3" s="2"/>
      <c r="L3" s="2"/>
      <c r="M3" s="2"/>
      <c r="N3" s="2"/>
      <c r="O3" s="2"/>
      <c r="P3" s="2"/>
    </row>
    <row r="4" spans="1:16" s="25" customFormat="1" ht="28" customHeight="1" x14ac:dyDescent="0.2">
      <c r="A4" s="22"/>
      <c r="B4" s="23" t="s">
        <v>1</v>
      </c>
      <c r="C4" s="24" t="s">
        <v>7</v>
      </c>
      <c r="D4" s="67" t="s">
        <v>36</v>
      </c>
      <c r="E4" s="68"/>
      <c r="F4" s="69" t="s">
        <v>14</v>
      </c>
      <c r="G4" s="68"/>
      <c r="H4" s="69" t="s">
        <v>15</v>
      </c>
      <c r="I4" s="68"/>
      <c r="J4" s="69" t="s">
        <v>16</v>
      </c>
      <c r="K4" s="68"/>
      <c r="L4" s="47"/>
      <c r="M4" s="22"/>
      <c r="N4" s="22"/>
      <c r="O4" s="22"/>
      <c r="P4" s="22"/>
    </row>
    <row r="5" spans="1:16" x14ac:dyDescent="0.15">
      <c r="A5" s="4"/>
      <c r="B5" s="4"/>
      <c r="C5" s="4"/>
      <c r="D5" s="4"/>
      <c r="E5" s="4"/>
      <c r="F5" s="4"/>
      <c r="G5" s="4"/>
      <c r="H5" s="4"/>
      <c r="I5" s="4"/>
      <c r="J5" s="4"/>
      <c r="K5" s="4"/>
      <c r="L5" s="4"/>
      <c r="M5" s="4"/>
      <c r="N5" s="4"/>
      <c r="O5" s="4"/>
      <c r="P5" s="4"/>
    </row>
    <row r="6" spans="1:16" x14ac:dyDescent="0.15">
      <c r="A6" s="4"/>
      <c r="B6" s="4"/>
      <c r="C6" s="4"/>
      <c r="D6" s="4"/>
      <c r="E6" s="4"/>
      <c r="F6" s="4"/>
      <c r="G6" s="4"/>
      <c r="H6" s="4"/>
      <c r="I6" s="4"/>
      <c r="J6" s="4"/>
      <c r="K6" s="4"/>
      <c r="L6" s="4"/>
      <c r="M6" s="4"/>
      <c r="N6" s="4"/>
      <c r="O6" s="4"/>
      <c r="P6" s="4"/>
    </row>
    <row r="7" spans="1:16" x14ac:dyDescent="0.15">
      <c r="A7" s="4"/>
      <c r="B7" s="4"/>
      <c r="C7" s="4"/>
      <c r="D7" s="4"/>
      <c r="E7" s="4"/>
      <c r="F7" s="4"/>
      <c r="G7" s="4"/>
      <c r="H7" s="4"/>
      <c r="I7" s="4"/>
      <c r="J7" s="4"/>
      <c r="K7" s="4"/>
      <c r="L7" s="4"/>
      <c r="M7" s="4"/>
      <c r="N7" s="4"/>
      <c r="O7" s="4"/>
      <c r="P7" s="4"/>
    </row>
    <row r="8" spans="1:16" x14ac:dyDescent="0.15">
      <c r="A8" s="4"/>
      <c r="B8" s="4"/>
      <c r="C8" s="4"/>
      <c r="D8" s="4"/>
      <c r="E8" s="4"/>
      <c r="F8" s="4"/>
      <c r="G8" s="4"/>
      <c r="H8" s="4"/>
      <c r="I8" s="4"/>
      <c r="J8" s="4"/>
      <c r="K8" s="4"/>
      <c r="L8" s="4"/>
      <c r="M8" s="4"/>
      <c r="N8" s="4"/>
      <c r="O8" s="4"/>
      <c r="P8" s="4"/>
    </row>
    <row r="9" spans="1:16" x14ac:dyDescent="0.15">
      <c r="A9" s="4"/>
      <c r="B9" s="4"/>
      <c r="C9" s="4"/>
      <c r="D9" s="4"/>
      <c r="E9" s="4"/>
      <c r="F9" s="4"/>
      <c r="G9" s="4"/>
      <c r="H9" s="4"/>
      <c r="I9" s="4"/>
      <c r="J9" s="4"/>
      <c r="K9" s="4"/>
      <c r="L9" s="4"/>
      <c r="M9" s="4"/>
      <c r="N9" s="4"/>
      <c r="O9" s="4"/>
      <c r="P9" s="4"/>
    </row>
    <row r="10" spans="1:16" x14ac:dyDescent="0.15">
      <c r="A10" s="4"/>
      <c r="B10" s="4"/>
      <c r="C10" s="4"/>
      <c r="D10" s="4"/>
      <c r="E10" s="4"/>
      <c r="F10" s="4"/>
      <c r="G10" s="4"/>
      <c r="H10" s="4"/>
      <c r="I10" s="4"/>
      <c r="J10" s="4"/>
      <c r="K10" s="4"/>
      <c r="L10" s="4"/>
      <c r="M10" s="4"/>
      <c r="N10" s="4"/>
      <c r="O10" s="4"/>
      <c r="P10" s="4"/>
    </row>
    <row r="11" spans="1:16" x14ac:dyDescent="0.15">
      <c r="A11" s="4"/>
      <c r="B11" s="4"/>
      <c r="C11" s="4"/>
      <c r="D11" s="4"/>
      <c r="E11" s="4"/>
      <c r="F11" s="4"/>
      <c r="G11" s="4"/>
      <c r="H11" s="4"/>
      <c r="I11" s="4"/>
      <c r="J11" s="4"/>
      <c r="K11" s="4"/>
      <c r="L11" s="4"/>
      <c r="M11" s="4"/>
      <c r="N11" s="4"/>
      <c r="O11" s="4"/>
      <c r="P11" s="4"/>
    </row>
    <row r="12" spans="1:16" x14ac:dyDescent="0.15">
      <c r="A12" s="4"/>
      <c r="B12" s="4"/>
      <c r="C12" s="4"/>
      <c r="D12" s="4"/>
      <c r="E12" s="4"/>
      <c r="F12" s="4"/>
      <c r="G12" s="4"/>
      <c r="H12" s="4"/>
      <c r="I12" s="4"/>
      <c r="J12" s="4"/>
      <c r="K12" s="4"/>
      <c r="L12" s="4"/>
      <c r="M12" s="4"/>
      <c r="N12" s="4"/>
      <c r="O12" s="4"/>
      <c r="P12" s="4"/>
    </row>
    <row r="13" spans="1:16" x14ac:dyDescent="0.15">
      <c r="A13" s="4"/>
      <c r="B13" s="4"/>
      <c r="C13" s="4"/>
      <c r="D13" s="4"/>
      <c r="E13" s="4"/>
      <c r="F13" s="4"/>
      <c r="G13" s="4"/>
      <c r="H13" s="4"/>
      <c r="I13" s="4"/>
      <c r="J13" s="4"/>
      <c r="K13" s="4"/>
      <c r="L13" s="4"/>
      <c r="M13" s="4"/>
      <c r="N13" s="4"/>
      <c r="O13" s="4"/>
      <c r="P13" s="4"/>
    </row>
    <row r="14" spans="1:16" x14ac:dyDescent="0.15">
      <c r="A14" s="4"/>
      <c r="B14" s="4"/>
      <c r="C14" s="4"/>
      <c r="D14" s="4"/>
      <c r="E14" s="4"/>
      <c r="F14" s="4"/>
      <c r="G14" s="4"/>
      <c r="H14" s="4"/>
      <c r="I14" s="4"/>
      <c r="J14" s="4"/>
      <c r="K14" s="4"/>
      <c r="L14" s="4"/>
      <c r="M14" s="4"/>
      <c r="N14" s="4"/>
      <c r="O14" s="4"/>
      <c r="P14" s="4"/>
    </row>
    <row r="15" spans="1:16" x14ac:dyDescent="0.15">
      <c r="A15" s="4"/>
      <c r="B15" s="4"/>
      <c r="C15" s="4"/>
      <c r="D15" s="4"/>
      <c r="E15" s="4"/>
      <c r="F15" s="4"/>
      <c r="G15" s="4"/>
      <c r="H15" s="4"/>
      <c r="I15" s="4"/>
      <c r="J15" s="4"/>
      <c r="K15" s="4"/>
      <c r="L15" s="4"/>
      <c r="M15" s="4"/>
      <c r="N15" s="4"/>
      <c r="O15" s="4"/>
      <c r="P15" s="4"/>
    </row>
    <row r="16" spans="1:16" x14ac:dyDescent="0.15">
      <c r="A16" s="4"/>
      <c r="B16" s="4"/>
      <c r="C16" s="4"/>
      <c r="D16" s="4"/>
      <c r="E16" s="4"/>
      <c r="F16" s="4"/>
      <c r="G16" s="4"/>
      <c r="H16" s="4"/>
      <c r="I16" s="4"/>
      <c r="J16" s="4"/>
      <c r="K16" s="4"/>
      <c r="L16" s="4"/>
      <c r="M16" s="4"/>
      <c r="N16" s="4"/>
      <c r="O16" s="4"/>
      <c r="P16" s="4"/>
    </row>
    <row r="17" spans="1:16" x14ac:dyDescent="0.15">
      <c r="A17" s="4"/>
      <c r="B17" s="4"/>
      <c r="C17" s="4"/>
      <c r="D17" s="4"/>
      <c r="E17" s="4"/>
      <c r="F17" s="4"/>
      <c r="G17" s="4"/>
      <c r="H17" s="4"/>
      <c r="I17" s="4"/>
      <c r="J17" s="4"/>
      <c r="K17" s="4"/>
      <c r="L17" s="4"/>
      <c r="M17" s="4"/>
      <c r="N17" s="4"/>
      <c r="O17" s="4"/>
      <c r="P17" s="4"/>
    </row>
    <row r="18" spans="1:16" x14ac:dyDescent="0.15">
      <c r="A18" s="4"/>
      <c r="B18" s="4"/>
      <c r="C18" s="4"/>
      <c r="D18" s="4"/>
      <c r="E18" s="4"/>
      <c r="F18" s="4"/>
      <c r="G18" s="4"/>
      <c r="H18" s="4"/>
      <c r="I18" s="4"/>
      <c r="J18" s="4"/>
      <c r="K18" s="4"/>
      <c r="L18" s="4"/>
      <c r="M18" s="4"/>
      <c r="N18" s="4"/>
      <c r="O18" s="4"/>
      <c r="P18" s="4"/>
    </row>
    <row r="19" spans="1:16" x14ac:dyDescent="0.15">
      <c r="A19" s="4"/>
      <c r="B19" s="4"/>
      <c r="C19" s="4"/>
      <c r="D19" s="4"/>
      <c r="E19" s="4"/>
      <c r="F19" s="4"/>
      <c r="G19" s="4"/>
      <c r="H19" s="4"/>
      <c r="I19" s="4"/>
      <c r="J19" s="4"/>
      <c r="K19" s="4"/>
      <c r="L19" s="4"/>
      <c r="M19" s="4"/>
      <c r="N19" s="4"/>
      <c r="O19" s="4"/>
      <c r="P19" s="4"/>
    </row>
    <row r="20" spans="1:16" x14ac:dyDescent="0.15">
      <c r="A20" s="4"/>
      <c r="B20" s="4"/>
      <c r="C20" s="4"/>
      <c r="D20" s="4"/>
      <c r="E20" s="4"/>
      <c r="F20" s="4"/>
      <c r="G20" s="4"/>
      <c r="H20" s="4"/>
      <c r="I20" s="4"/>
      <c r="J20" s="4"/>
      <c r="K20" s="4"/>
      <c r="L20" s="4"/>
      <c r="M20" s="4"/>
      <c r="N20" s="4"/>
      <c r="O20" s="4"/>
      <c r="P20" s="4"/>
    </row>
    <row r="21" spans="1:16" x14ac:dyDescent="0.15">
      <c r="A21" s="4"/>
      <c r="B21" s="4"/>
      <c r="C21" s="4"/>
      <c r="D21" s="4"/>
      <c r="E21" s="4"/>
      <c r="F21" s="4"/>
      <c r="G21" s="4"/>
      <c r="H21" s="4"/>
      <c r="I21" s="4"/>
      <c r="J21" s="4"/>
      <c r="K21" s="4"/>
      <c r="L21" s="4"/>
      <c r="M21" s="4"/>
      <c r="N21" s="4"/>
      <c r="O21" s="4"/>
      <c r="P21" s="4"/>
    </row>
    <row r="22" spans="1:16" x14ac:dyDescent="0.15">
      <c r="A22" s="4"/>
      <c r="B22" s="4"/>
      <c r="C22" s="4"/>
      <c r="D22" s="4"/>
      <c r="E22" s="4"/>
      <c r="F22" s="4"/>
      <c r="G22" s="4"/>
      <c r="H22" s="4"/>
      <c r="I22" s="4"/>
      <c r="J22" s="4"/>
      <c r="K22" s="4"/>
      <c r="L22" s="4"/>
      <c r="M22" s="4"/>
      <c r="N22" s="4"/>
      <c r="O22" s="4"/>
      <c r="P22" s="4"/>
    </row>
    <row r="23" spans="1:16" x14ac:dyDescent="0.15">
      <c r="A23" s="4"/>
      <c r="B23" s="4"/>
      <c r="C23" s="4"/>
      <c r="D23" s="4"/>
      <c r="E23" s="4"/>
      <c r="F23" s="4"/>
      <c r="G23" s="4"/>
      <c r="H23" s="4"/>
      <c r="I23" s="4"/>
      <c r="J23" s="4"/>
      <c r="K23" s="4"/>
      <c r="L23" s="4"/>
      <c r="M23" s="4"/>
      <c r="N23" s="4"/>
      <c r="O23" s="4"/>
      <c r="P23" s="4"/>
    </row>
    <row r="24" spans="1:16" x14ac:dyDescent="0.15">
      <c r="A24" s="4"/>
      <c r="B24" s="4"/>
      <c r="C24" s="4"/>
      <c r="D24" s="4"/>
      <c r="E24" s="4"/>
      <c r="F24" s="4"/>
      <c r="G24" s="4"/>
      <c r="H24" s="4"/>
      <c r="I24" s="4"/>
      <c r="J24" s="4"/>
      <c r="K24" s="4"/>
      <c r="L24" s="4"/>
      <c r="M24" s="5"/>
      <c r="N24" s="4"/>
      <c r="O24" s="4"/>
      <c r="P24" s="4"/>
    </row>
    <row r="25" spans="1:16" x14ac:dyDescent="0.15">
      <c r="A25" s="4"/>
      <c r="B25" s="4"/>
      <c r="C25" s="4"/>
      <c r="D25" s="4"/>
      <c r="E25" s="4"/>
      <c r="F25" s="4"/>
      <c r="G25" s="4"/>
      <c r="H25" s="4"/>
      <c r="I25" s="4"/>
      <c r="J25" s="4"/>
      <c r="K25" s="4"/>
      <c r="L25" s="4"/>
      <c r="M25" s="4"/>
      <c r="N25" s="4"/>
      <c r="O25" s="4"/>
      <c r="P25" s="4"/>
    </row>
    <row r="26" spans="1:16" x14ac:dyDescent="0.15">
      <c r="A26" s="4"/>
      <c r="B26" s="4"/>
      <c r="C26" s="4"/>
      <c r="D26" s="4"/>
      <c r="E26" s="4"/>
      <c r="F26" s="4"/>
      <c r="G26" s="4"/>
      <c r="H26" s="4"/>
      <c r="I26" s="4"/>
      <c r="J26" s="4"/>
      <c r="K26" s="4"/>
      <c r="L26" s="4"/>
      <c r="M26" s="4"/>
      <c r="N26" s="4"/>
      <c r="O26" s="4"/>
      <c r="P26" s="4"/>
    </row>
    <row r="27" spans="1:16" x14ac:dyDescent="0.15">
      <c r="A27" s="4"/>
      <c r="B27" s="4"/>
      <c r="C27" s="4"/>
      <c r="D27" s="4"/>
      <c r="E27" s="4"/>
      <c r="F27" s="4"/>
      <c r="G27" s="4"/>
      <c r="H27" s="4"/>
      <c r="I27" s="4"/>
      <c r="J27" s="4"/>
      <c r="K27" s="4"/>
      <c r="L27" s="4"/>
      <c r="M27" s="4"/>
      <c r="N27" s="4"/>
      <c r="O27" s="4"/>
      <c r="P27" s="4"/>
    </row>
    <row r="28" spans="1:16" x14ac:dyDescent="0.15">
      <c r="A28" s="4"/>
      <c r="B28" s="4"/>
      <c r="C28" s="4"/>
      <c r="D28" s="4"/>
      <c r="E28" s="4"/>
      <c r="F28" s="4"/>
      <c r="G28" s="4"/>
      <c r="H28" s="4"/>
      <c r="I28" s="4"/>
      <c r="J28" s="4"/>
      <c r="K28" s="4"/>
      <c r="L28" s="4"/>
      <c r="M28" s="4"/>
      <c r="N28" s="4"/>
      <c r="O28" s="4"/>
      <c r="P28" s="4"/>
    </row>
    <row r="29" spans="1:16" x14ac:dyDescent="0.15">
      <c r="A29" s="4"/>
      <c r="B29" s="4"/>
      <c r="C29" s="4"/>
      <c r="D29" s="4"/>
      <c r="E29" s="4"/>
      <c r="F29" s="4"/>
      <c r="G29" s="4"/>
      <c r="H29" s="4"/>
      <c r="I29" s="4"/>
      <c r="J29" s="4"/>
      <c r="K29" s="4"/>
      <c r="L29" s="4"/>
      <c r="M29" s="4"/>
      <c r="N29" s="4"/>
      <c r="O29" s="4"/>
      <c r="P29" s="4"/>
    </row>
    <row r="30" spans="1:16" x14ac:dyDescent="0.15">
      <c r="A30" s="4"/>
      <c r="B30" s="4"/>
      <c r="C30" s="4"/>
      <c r="D30" s="4"/>
      <c r="E30" s="4"/>
      <c r="F30" s="4"/>
      <c r="G30" s="4"/>
      <c r="H30" s="4"/>
      <c r="I30" s="4"/>
      <c r="J30" s="4"/>
      <c r="K30" s="4"/>
      <c r="L30" s="4"/>
      <c r="M30" s="4"/>
      <c r="N30" s="4"/>
      <c r="O30" s="4"/>
      <c r="P30" s="4"/>
    </row>
    <row r="31" spans="1:16" x14ac:dyDescent="0.15">
      <c r="A31" s="4"/>
      <c r="B31" s="4"/>
      <c r="C31" s="4"/>
      <c r="D31" s="4"/>
      <c r="E31" s="4"/>
      <c r="F31" s="4"/>
      <c r="G31" s="4"/>
      <c r="H31" s="4"/>
      <c r="I31" s="4"/>
      <c r="J31" s="4"/>
      <c r="K31" s="4"/>
      <c r="L31" s="4"/>
      <c r="M31" s="4"/>
      <c r="N31" s="4"/>
      <c r="O31" s="4"/>
      <c r="P31" s="4"/>
    </row>
    <row r="32" spans="1:16" x14ac:dyDescent="0.15">
      <c r="A32" s="4"/>
      <c r="B32" s="4"/>
      <c r="C32" s="4"/>
      <c r="D32" s="4"/>
      <c r="E32" s="4"/>
      <c r="F32" s="4"/>
      <c r="G32" s="4"/>
      <c r="H32" s="4"/>
      <c r="I32" s="4"/>
      <c r="J32" s="4"/>
      <c r="K32" s="4"/>
      <c r="L32" s="4"/>
      <c r="M32" s="4"/>
      <c r="N32" s="4"/>
      <c r="O32" s="4"/>
      <c r="P32" s="4"/>
    </row>
    <row r="33" spans="1:16" x14ac:dyDescent="0.15">
      <c r="A33" s="4"/>
      <c r="B33" s="4"/>
      <c r="C33" s="4"/>
      <c r="D33" s="4"/>
      <c r="E33" s="4"/>
      <c r="F33" s="4"/>
      <c r="G33" s="4"/>
      <c r="H33" s="4"/>
      <c r="I33" s="4"/>
      <c r="J33" s="4"/>
      <c r="K33" s="4"/>
      <c r="L33" s="4"/>
      <c r="M33" s="4"/>
      <c r="N33" s="4"/>
      <c r="O33" s="4"/>
      <c r="P33" s="4"/>
    </row>
    <row r="34" spans="1:16" x14ac:dyDescent="0.15">
      <c r="A34" s="4"/>
      <c r="B34" s="4"/>
      <c r="C34" s="4"/>
      <c r="D34" s="4"/>
      <c r="E34" s="4"/>
      <c r="F34" s="4"/>
      <c r="G34" s="4"/>
      <c r="H34" s="4"/>
      <c r="I34" s="4"/>
      <c r="J34" s="4"/>
      <c r="K34" s="4"/>
      <c r="L34" s="4"/>
      <c r="M34" s="4"/>
      <c r="N34" s="4"/>
      <c r="O34" s="4"/>
      <c r="P34" s="4"/>
    </row>
    <row r="35" spans="1:16" x14ac:dyDescent="0.15">
      <c r="A35" s="4"/>
      <c r="B35" s="4"/>
      <c r="C35" s="4"/>
      <c r="D35" s="4"/>
      <c r="E35" s="4"/>
      <c r="F35" s="4"/>
      <c r="G35" s="4"/>
      <c r="L35" s="4"/>
      <c r="M35" s="4"/>
      <c r="N35" s="4"/>
      <c r="O35" s="4"/>
      <c r="P35" s="4"/>
    </row>
    <row r="36" spans="1:16" x14ac:dyDescent="0.15">
      <c r="A36" s="4"/>
      <c r="B36" s="4"/>
      <c r="C36" s="4"/>
      <c r="D36" s="4"/>
      <c r="E36" s="4"/>
      <c r="F36" s="4"/>
      <c r="G36" s="4"/>
      <c r="H36" s="4"/>
      <c r="I36" s="4"/>
      <c r="J36" s="4"/>
      <c r="K36" s="4"/>
      <c r="L36" s="4"/>
      <c r="M36" s="4"/>
      <c r="N36" s="4"/>
      <c r="O36" s="4"/>
      <c r="P36" s="4"/>
    </row>
    <row r="37" spans="1:16" x14ac:dyDescent="0.15">
      <c r="A37" s="4"/>
      <c r="B37" s="4"/>
      <c r="C37" s="4"/>
      <c r="D37" s="4"/>
      <c r="E37" s="4"/>
      <c r="F37" s="4"/>
      <c r="G37" s="4"/>
      <c r="H37" s="4"/>
      <c r="I37" s="4"/>
      <c r="J37" s="4"/>
      <c r="K37" s="4"/>
      <c r="L37" s="4"/>
      <c r="M37" s="4"/>
      <c r="N37" s="4"/>
      <c r="O37" s="4"/>
      <c r="P37" s="4"/>
    </row>
    <row r="38" spans="1:16" x14ac:dyDescent="0.15">
      <c r="A38" s="4"/>
      <c r="B38" s="4"/>
      <c r="C38" s="4"/>
      <c r="D38" s="4"/>
      <c r="E38" s="4"/>
      <c r="F38" s="4"/>
      <c r="G38" s="4"/>
      <c r="H38" s="6"/>
      <c r="I38" s="65" t="s">
        <v>2</v>
      </c>
      <c r="J38" s="66"/>
      <c r="K38" s="66"/>
      <c r="L38" s="4"/>
      <c r="M38" s="4"/>
      <c r="N38" s="4"/>
      <c r="O38" s="4"/>
      <c r="P38" s="4"/>
    </row>
    <row r="39" spans="1:16" x14ac:dyDescent="0.15">
      <c r="A39" s="4"/>
      <c r="B39" s="4"/>
      <c r="C39" s="4"/>
      <c r="D39" s="4"/>
      <c r="E39" s="4"/>
      <c r="F39" s="4"/>
      <c r="G39" s="4"/>
      <c r="L39" s="4"/>
      <c r="M39" s="4"/>
      <c r="N39" s="4"/>
      <c r="O39" s="4"/>
      <c r="P39" s="4"/>
    </row>
    <row r="40" spans="1:16" x14ac:dyDescent="0.15">
      <c r="A40" s="4"/>
      <c r="B40" s="4"/>
      <c r="C40" s="4"/>
      <c r="D40" s="4"/>
      <c r="E40" s="4"/>
      <c r="F40" s="4"/>
      <c r="G40" s="4"/>
      <c r="H40" s="4"/>
      <c r="I40" s="4"/>
      <c r="J40" s="4"/>
      <c r="K40" s="4"/>
      <c r="L40" s="4"/>
      <c r="M40" s="4"/>
      <c r="N40" s="4"/>
      <c r="O40" s="4"/>
      <c r="P40" s="4"/>
    </row>
    <row r="41" spans="1:16" x14ac:dyDescent="0.15">
      <c r="A41" s="4"/>
      <c r="B41" s="4"/>
      <c r="C41" s="4"/>
      <c r="D41" s="4"/>
      <c r="E41" s="4"/>
      <c r="F41" s="4"/>
      <c r="G41" s="4"/>
      <c r="H41" s="4"/>
      <c r="I41" s="4"/>
      <c r="J41" s="4"/>
      <c r="K41" s="4"/>
      <c r="L41" s="4"/>
      <c r="M41" s="4"/>
      <c r="N41" s="4"/>
      <c r="O41" s="4"/>
      <c r="P41" s="4"/>
    </row>
    <row r="42" spans="1:16" x14ac:dyDescent="0.15">
      <c r="A42" s="4"/>
      <c r="B42" s="4"/>
      <c r="C42" s="4"/>
      <c r="D42" s="4"/>
      <c r="E42" s="4"/>
      <c r="F42" s="4"/>
      <c r="G42" s="4"/>
      <c r="H42" s="4"/>
      <c r="I42" s="4"/>
      <c r="J42" s="4"/>
      <c r="K42" s="4"/>
      <c r="L42" s="4"/>
      <c r="M42" s="4"/>
      <c r="N42" s="4"/>
      <c r="O42" s="4"/>
      <c r="P42" s="4"/>
    </row>
    <row r="43" spans="1:16" x14ac:dyDescent="0.15">
      <c r="A43" s="4"/>
      <c r="B43" s="4"/>
      <c r="C43" s="4"/>
      <c r="D43" s="4"/>
      <c r="E43" s="4"/>
      <c r="F43" s="4"/>
      <c r="G43" s="4"/>
      <c r="H43" s="4"/>
      <c r="I43" s="4"/>
      <c r="J43" s="4"/>
      <c r="K43" s="4"/>
      <c r="L43" s="4"/>
      <c r="M43" s="4"/>
      <c r="N43" s="4"/>
      <c r="O43" s="4"/>
      <c r="P43" s="4"/>
    </row>
  </sheetData>
  <sheetProtection password="DACF" sheet="1" objects="1" scenarios="1" formatCells="0" formatColumns="0" formatRows="0" selectLockedCells="1"/>
  <mergeCells count="7">
    <mergeCell ref="C2:D2"/>
    <mergeCell ref="C3:I3"/>
    <mergeCell ref="I38:K38"/>
    <mergeCell ref="D4:E4"/>
    <mergeCell ref="F4:G4"/>
    <mergeCell ref="H4:I4"/>
    <mergeCell ref="J4:K4"/>
  </mergeCells>
  <phoneticPr fontId="23" type="noConversion"/>
  <hyperlinks>
    <hyperlink ref="D4" location="'2. Planejamento'!A1" display="2. PLANEJAMENTO"/>
    <hyperlink ref="F4" location="'3. Lista de verificação'!A1" display="3. LISTA DE VERIFICAÇÃO"/>
    <hyperlink ref="H4" location="'4. Diagrama de Pareto'!A1" display="4. DIAGRAMA DE PARETO"/>
    <hyperlink ref="J4" location="'5. Saiba Mais'!A1" display="5. SAIBA MAIS"/>
    <hyperlink ref="E4" location="'2. Planejamento'!A1" display="'2. Planejamento'!A1"/>
    <hyperlink ref="G4" location="'3. Lista de verificação'!A1" display="'3. Lista de verificação'!A1"/>
    <hyperlink ref="I4" location="'4. Diagrama de Pareto'!A1" display="'4. Diagrama de Pareto'!A1"/>
    <hyperlink ref="K4" location="'5. Saiba Mais'!A1" display="'5. Saiba Mais'!A1"/>
  </hyperlinks>
  <pageMargins left="0.75000000000000011" right="0.75000000000000011" top="1" bottom="1" header="0.5" footer="0.5"/>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5"/>
  <sheetViews>
    <sheetView showGridLines="0" zoomScale="80" zoomScaleNormal="80" zoomScalePageLayoutView="80" workbookViewId="0">
      <selection activeCell="F4" sqref="F4:G4"/>
    </sheetView>
  </sheetViews>
  <sheetFormatPr baseColWidth="10" defaultColWidth="8.83203125" defaultRowHeight="16" x14ac:dyDescent="0.2"/>
  <cols>
    <col min="1" max="1" width="4.1640625" customWidth="1"/>
    <col min="2" max="2" width="30.1640625" customWidth="1"/>
    <col min="3" max="3" width="12.5" style="30" customWidth="1"/>
    <col min="4" max="4" width="10.33203125" style="30" customWidth="1"/>
    <col min="5" max="5" width="42.5" style="30" customWidth="1"/>
    <col min="6" max="6" width="11.33203125" style="30" customWidth="1"/>
    <col min="7" max="7" width="8.5" style="30" customWidth="1"/>
    <col min="8" max="8" width="43.1640625" style="30" customWidth="1"/>
    <col min="9" max="9" width="18.5" customWidth="1"/>
  </cols>
  <sheetData>
    <row r="1" spans="1:16" s="3" customFormat="1" ht="9" customHeight="1" x14ac:dyDescent="0.15">
      <c r="A1" s="2"/>
      <c r="B1" s="2"/>
      <c r="C1" s="27"/>
      <c r="D1" s="27"/>
      <c r="E1" s="27"/>
      <c r="F1" s="27"/>
      <c r="G1" s="27"/>
      <c r="H1" s="27"/>
      <c r="I1" s="2"/>
      <c r="J1" s="2"/>
      <c r="K1" s="2"/>
    </row>
    <row r="2" spans="1:16" s="3" customFormat="1" x14ac:dyDescent="0.2">
      <c r="A2" s="2"/>
      <c r="B2" s="2" t="s">
        <v>0</v>
      </c>
      <c r="C2" s="79" t="s">
        <v>7</v>
      </c>
      <c r="D2" s="79"/>
      <c r="E2" s="27"/>
      <c r="F2" s="27"/>
      <c r="G2" s="27"/>
      <c r="H2" s="28"/>
      <c r="J2" s="2"/>
      <c r="K2" s="2"/>
    </row>
    <row r="3" spans="1:16" s="3" customFormat="1" ht="56" customHeight="1" x14ac:dyDescent="0.15">
      <c r="A3" s="2"/>
      <c r="B3" s="2"/>
      <c r="C3" s="63" t="s">
        <v>9</v>
      </c>
      <c r="D3" s="63"/>
      <c r="E3" s="63"/>
      <c r="F3" s="63"/>
      <c r="G3" s="63"/>
      <c r="H3" s="63"/>
      <c r="I3" s="10"/>
      <c r="J3" s="2"/>
      <c r="K3" s="2"/>
    </row>
    <row r="4" spans="1:16" s="56" customFormat="1" ht="28" customHeight="1" x14ac:dyDescent="0.2">
      <c r="A4" s="53"/>
      <c r="B4" s="54" t="s">
        <v>1</v>
      </c>
      <c r="C4" s="57" t="s">
        <v>7</v>
      </c>
      <c r="D4" s="80" t="s">
        <v>36</v>
      </c>
      <c r="E4" s="81"/>
      <c r="F4" s="82" t="s">
        <v>14</v>
      </c>
      <c r="G4" s="83"/>
      <c r="H4" s="73" t="s">
        <v>15</v>
      </c>
      <c r="I4" s="74"/>
      <c r="J4" s="73" t="s">
        <v>16</v>
      </c>
      <c r="K4" s="74"/>
      <c r="L4" s="55"/>
      <c r="M4" s="53"/>
      <c r="N4" s="53"/>
      <c r="O4" s="53"/>
      <c r="P4" s="53"/>
    </row>
    <row r="5" spans="1:16" s="17" customFormat="1" ht="14" customHeight="1" x14ac:dyDescent="0.15">
      <c r="A5" s="15"/>
      <c r="B5" s="14"/>
      <c r="C5" s="26"/>
      <c r="D5" s="26"/>
      <c r="E5" s="29"/>
      <c r="F5" s="29"/>
      <c r="G5" s="29"/>
      <c r="H5" s="29"/>
      <c r="I5" s="16"/>
      <c r="J5" s="16"/>
    </row>
    <row r="6" spans="1:16" ht="24" customHeight="1" x14ac:dyDescent="0.2">
      <c r="B6" s="76" t="s">
        <v>17</v>
      </c>
      <c r="C6" s="77" t="s">
        <v>18</v>
      </c>
      <c r="D6" s="78"/>
      <c r="E6" s="78"/>
      <c r="F6" s="78"/>
      <c r="G6" s="78"/>
      <c r="H6" s="78"/>
      <c r="I6" s="78"/>
      <c r="K6" s="13"/>
      <c r="L6" s="13"/>
      <c r="M6" s="13"/>
      <c r="N6" s="13"/>
    </row>
    <row r="7" spans="1:16" ht="21" customHeight="1" x14ac:dyDescent="0.2">
      <c r="B7" s="76"/>
      <c r="C7" s="78"/>
      <c r="D7" s="78"/>
      <c r="E7" s="78"/>
      <c r="F7" s="78"/>
      <c r="G7" s="78"/>
      <c r="H7" s="78"/>
      <c r="I7" s="78"/>
      <c r="K7" s="13"/>
      <c r="L7" s="13"/>
      <c r="M7" s="13"/>
      <c r="N7" s="13"/>
    </row>
    <row r="8" spans="1:16" ht="9" customHeight="1" x14ac:dyDescent="0.2">
      <c r="H8" s="31"/>
      <c r="I8" s="1"/>
      <c r="K8" s="13"/>
      <c r="L8" s="13"/>
      <c r="M8" s="13"/>
      <c r="N8" s="13"/>
      <c r="O8" s="11"/>
    </row>
    <row r="9" spans="1:16" x14ac:dyDescent="0.2">
      <c r="K9" s="13"/>
      <c r="L9" s="18"/>
      <c r="M9" s="13"/>
      <c r="N9" s="13"/>
      <c r="O9" s="11"/>
    </row>
    <row r="10" spans="1:16" ht="25" customHeight="1" x14ac:dyDescent="0.2">
      <c r="C10" s="75" t="s">
        <v>10</v>
      </c>
      <c r="D10" s="75"/>
      <c r="E10" s="75" t="s">
        <v>8</v>
      </c>
      <c r="F10" s="75"/>
      <c r="G10" s="75"/>
      <c r="H10" s="75"/>
      <c r="K10" s="13"/>
      <c r="L10" s="18"/>
      <c r="M10" s="13"/>
      <c r="N10" s="13"/>
      <c r="O10" s="11"/>
    </row>
    <row r="11" spans="1:16" ht="25" customHeight="1" x14ac:dyDescent="0.2">
      <c r="C11" s="70">
        <v>1</v>
      </c>
      <c r="D11" s="70"/>
      <c r="E11" s="71" t="s">
        <v>19</v>
      </c>
      <c r="F11" s="72"/>
      <c r="G11" s="72"/>
      <c r="H11" s="72"/>
      <c r="K11" s="13"/>
      <c r="L11" s="18"/>
      <c r="M11" s="13"/>
      <c r="N11" s="13"/>
      <c r="O11" s="11"/>
    </row>
    <row r="12" spans="1:16" ht="25" customHeight="1" x14ac:dyDescent="0.2">
      <c r="C12" s="70">
        <v>2</v>
      </c>
      <c r="D12" s="70"/>
      <c r="E12" s="71" t="s">
        <v>20</v>
      </c>
      <c r="F12" s="72"/>
      <c r="G12" s="72"/>
      <c r="H12" s="72"/>
      <c r="K12" s="13"/>
      <c r="L12" s="18"/>
      <c r="M12" s="13"/>
      <c r="N12" s="13"/>
      <c r="O12" s="11"/>
    </row>
    <row r="13" spans="1:16" ht="25" customHeight="1" x14ac:dyDescent="0.2">
      <c r="C13" s="70">
        <v>3</v>
      </c>
      <c r="D13" s="70"/>
      <c r="E13" s="71" t="s">
        <v>21</v>
      </c>
      <c r="F13" s="72"/>
      <c r="G13" s="72"/>
      <c r="H13" s="72"/>
      <c r="J13" s="48"/>
      <c r="K13" s="13"/>
      <c r="L13" s="18"/>
      <c r="M13" s="13"/>
      <c r="N13" s="13"/>
      <c r="O13" s="11"/>
    </row>
    <row r="14" spans="1:16" ht="25" customHeight="1" x14ac:dyDescent="0.2">
      <c r="C14" s="70">
        <v>4</v>
      </c>
      <c r="D14" s="70"/>
      <c r="E14" s="71" t="s">
        <v>22</v>
      </c>
      <c r="F14" s="72"/>
      <c r="G14" s="72"/>
      <c r="H14" s="72"/>
      <c r="J14" s="29"/>
      <c r="K14" s="13"/>
      <c r="L14" s="18"/>
      <c r="M14" s="13"/>
      <c r="N14" s="13"/>
      <c r="O14" s="11"/>
    </row>
    <row r="15" spans="1:16" ht="25" customHeight="1" x14ac:dyDescent="0.2">
      <c r="C15" s="70">
        <v>5</v>
      </c>
      <c r="D15" s="70"/>
      <c r="E15" s="71" t="s">
        <v>23</v>
      </c>
      <c r="F15" s="72"/>
      <c r="G15" s="72"/>
      <c r="H15" s="72"/>
      <c r="K15" s="13"/>
      <c r="L15" s="18"/>
      <c r="M15" s="13"/>
      <c r="N15" s="13"/>
      <c r="O15" s="11"/>
    </row>
    <row r="16" spans="1:16" ht="25" customHeight="1" x14ac:dyDescent="0.2">
      <c r="C16" s="70">
        <v>6</v>
      </c>
      <c r="D16" s="70"/>
      <c r="E16" s="71" t="s">
        <v>24</v>
      </c>
      <c r="F16" s="72"/>
      <c r="G16" s="72"/>
      <c r="H16" s="72"/>
      <c r="K16" s="13"/>
      <c r="L16" s="18"/>
      <c r="M16" s="13"/>
      <c r="N16" s="13"/>
      <c r="O16" s="11"/>
    </row>
    <row r="17" spans="3:15" ht="25" customHeight="1" x14ac:dyDescent="0.2">
      <c r="C17" s="70">
        <v>7</v>
      </c>
      <c r="D17" s="70"/>
      <c r="E17" s="71" t="s">
        <v>25</v>
      </c>
      <c r="F17" s="72"/>
      <c r="G17" s="72"/>
      <c r="H17" s="72"/>
      <c r="K17" s="13"/>
      <c r="L17" s="18"/>
      <c r="M17" s="13"/>
      <c r="N17" s="13"/>
      <c r="O17" s="11"/>
    </row>
    <row r="18" spans="3:15" ht="25" customHeight="1" x14ac:dyDescent="0.2">
      <c r="C18" s="70">
        <v>8</v>
      </c>
      <c r="D18" s="70"/>
      <c r="E18" s="71" t="s">
        <v>26</v>
      </c>
      <c r="F18" s="72"/>
      <c r="G18" s="72"/>
      <c r="H18" s="72"/>
      <c r="K18" s="13"/>
      <c r="L18" s="18"/>
      <c r="M18" s="13"/>
      <c r="N18" s="13"/>
      <c r="O18" s="11"/>
    </row>
    <row r="19" spans="3:15" ht="25" customHeight="1" x14ac:dyDescent="0.2">
      <c r="C19" s="70">
        <v>9</v>
      </c>
      <c r="D19" s="70"/>
      <c r="E19" s="71" t="s">
        <v>27</v>
      </c>
      <c r="F19" s="72"/>
      <c r="G19" s="72"/>
      <c r="H19" s="72"/>
      <c r="K19" s="13"/>
      <c r="L19" s="18"/>
      <c r="M19" s="13"/>
      <c r="N19" s="13"/>
      <c r="O19" s="11"/>
    </row>
    <row r="20" spans="3:15" ht="25" customHeight="1" x14ac:dyDescent="0.2">
      <c r="C20" s="70">
        <v>10</v>
      </c>
      <c r="D20" s="70"/>
      <c r="E20" s="71" t="s">
        <v>28</v>
      </c>
      <c r="F20" s="72"/>
      <c r="G20" s="72"/>
      <c r="H20" s="72"/>
      <c r="K20" s="13"/>
      <c r="L20" s="18"/>
      <c r="M20" s="13"/>
      <c r="N20" s="13"/>
      <c r="O20" s="11"/>
    </row>
    <row r="21" spans="3:15" ht="25" customHeight="1" x14ac:dyDescent="0.2">
      <c r="C21" s="70">
        <v>11</v>
      </c>
      <c r="D21" s="70"/>
      <c r="E21" s="71" t="s">
        <v>29</v>
      </c>
      <c r="F21" s="72"/>
      <c r="G21" s="72"/>
      <c r="H21" s="72"/>
      <c r="K21" s="13"/>
      <c r="L21" s="18"/>
      <c r="M21" s="13"/>
      <c r="N21" s="13"/>
      <c r="O21" s="11"/>
    </row>
    <row r="22" spans="3:15" ht="25" customHeight="1" x14ac:dyDescent="0.2">
      <c r="C22" s="70">
        <v>12</v>
      </c>
      <c r="D22" s="70"/>
      <c r="E22" s="71" t="s">
        <v>30</v>
      </c>
      <c r="F22" s="72"/>
      <c r="G22" s="72"/>
      <c r="H22" s="72"/>
      <c r="K22" s="13"/>
      <c r="L22" s="18"/>
      <c r="M22" s="13"/>
      <c r="N22" s="13"/>
      <c r="O22" s="11"/>
    </row>
    <row r="23" spans="3:15" ht="25" customHeight="1" x14ac:dyDescent="0.2">
      <c r="C23" s="70">
        <v>13</v>
      </c>
      <c r="D23" s="70"/>
      <c r="E23" s="71" t="s">
        <v>31</v>
      </c>
      <c r="F23" s="72"/>
      <c r="G23" s="72"/>
      <c r="H23" s="72"/>
      <c r="K23" s="13"/>
      <c r="L23" s="18"/>
      <c r="M23" s="13"/>
      <c r="N23" s="13"/>
      <c r="O23" s="11"/>
    </row>
    <row r="24" spans="3:15" ht="25" customHeight="1" x14ac:dyDescent="0.2">
      <c r="C24" s="70">
        <v>14</v>
      </c>
      <c r="D24" s="70"/>
      <c r="E24" s="71" t="s">
        <v>32</v>
      </c>
      <c r="F24" s="72"/>
      <c r="G24" s="72"/>
      <c r="H24" s="72"/>
      <c r="K24" s="13"/>
      <c r="L24" s="18"/>
      <c r="M24" s="13"/>
      <c r="N24" s="13"/>
      <c r="O24" s="11"/>
    </row>
    <row r="25" spans="3:15" ht="25" customHeight="1" x14ac:dyDescent="0.2">
      <c r="C25" s="70">
        <v>15</v>
      </c>
      <c r="D25" s="70"/>
      <c r="E25" s="71" t="s">
        <v>33</v>
      </c>
      <c r="F25" s="72"/>
      <c r="G25" s="72"/>
      <c r="H25" s="72"/>
      <c r="K25" s="13"/>
      <c r="L25" s="18"/>
      <c r="M25" s="13"/>
      <c r="N25" s="13"/>
      <c r="O25" s="11"/>
    </row>
  </sheetData>
  <sheetProtection password="DACF" sheet="1" objects="1" scenarios="1" formatCells="0" formatColumns="0" formatRows="0" selectLockedCells="1"/>
  <mergeCells count="40">
    <mergeCell ref="B6:B7"/>
    <mergeCell ref="C6:I7"/>
    <mergeCell ref="C2:D2"/>
    <mergeCell ref="C3:H3"/>
    <mergeCell ref="D4:E4"/>
    <mergeCell ref="F4:G4"/>
    <mergeCell ref="H4:I4"/>
    <mergeCell ref="C15:D15"/>
    <mergeCell ref="E15:H15"/>
    <mergeCell ref="C12:D12"/>
    <mergeCell ref="E12:H12"/>
    <mergeCell ref="C13:D13"/>
    <mergeCell ref="E13:H13"/>
    <mergeCell ref="C14:D14"/>
    <mergeCell ref="E14:H14"/>
    <mergeCell ref="J4:K4"/>
    <mergeCell ref="C10:D10"/>
    <mergeCell ref="E10:H10"/>
    <mergeCell ref="C11:D11"/>
    <mergeCell ref="E11:H11"/>
    <mergeCell ref="C16:D16"/>
    <mergeCell ref="E16:H16"/>
    <mergeCell ref="C17:D17"/>
    <mergeCell ref="E17:H17"/>
    <mergeCell ref="E23:H23"/>
    <mergeCell ref="C24:D24"/>
    <mergeCell ref="E24:H24"/>
    <mergeCell ref="C25:D25"/>
    <mergeCell ref="E25:H25"/>
    <mergeCell ref="C18:D18"/>
    <mergeCell ref="E18:H18"/>
    <mergeCell ref="C19:D19"/>
    <mergeCell ref="E19:H19"/>
    <mergeCell ref="C20:D20"/>
    <mergeCell ref="E20:H20"/>
    <mergeCell ref="C21:D21"/>
    <mergeCell ref="E21:H21"/>
    <mergeCell ref="C22:D22"/>
    <mergeCell ref="E22:H22"/>
    <mergeCell ref="C23:D23"/>
  </mergeCells>
  <phoneticPr fontId="23" type="noConversion"/>
  <hyperlinks>
    <hyperlink ref="D4" location="'2. Planejamento'!A1" display="2. PLANEJAMENTO"/>
    <hyperlink ref="F4" location="'3. Lista de verificação'!A1" display="3. LISTA DE VERIFICAÇÃO"/>
    <hyperlink ref="H4" location="'4. Diagrama de Pareto'!A1" display="4. DIAGRAMA DE PARETO"/>
    <hyperlink ref="J4" location="'5. Saiba Mais'!A1" display="5. SAIBA MAIS"/>
    <hyperlink ref="E4" location="'2. Planejamento'!A1" display="'2. Planejamento'!A1"/>
    <hyperlink ref="G4" location="'3. Lista de verificação'!A1" display="'3. Lista de verificação'!A1"/>
    <hyperlink ref="I4" location="'4. Diagrama de Pareto'!A1" display="'4. Diagrama de Pareto'!A1"/>
    <hyperlink ref="K4" location="'5. Saiba Mais'!A1" display="'5. Saiba Mais'!A1"/>
    <hyperlink ref="C4" location="'1. Início'!A1" display="1. INÍCIO"/>
  </hyperlinks>
  <pageMargins left="0.70000000000000007" right="0.70000000000000007" top="0.75000000000000011" bottom="0.75000000000000011" header="0.30000000000000004" footer="0.30000000000000004"/>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showGridLines="0" zoomScale="80" zoomScaleNormal="80" zoomScalePageLayoutView="80" workbookViewId="0">
      <selection activeCell="H4" sqref="H4:I4"/>
    </sheetView>
  </sheetViews>
  <sheetFormatPr baseColWidth="10" defaultColWidth="8.83203125" defaultRowHeight="16" x14ac:dyDescent="0.2"/>
  <cols>
    <col min="1" max="1" width="4.1640625" customWidth="1"/>
    <col min="2" max="2" width="15.6640625" customWidth="1"/>
    <col min="3" max="3" width="12.5" style="30" customWidth="1"/>
    <col min="4" max="4" width="10.33203125" style="30" customWidth="1"/>
    <col min="5" max="5" width="42.5" style="30" customWidth="1"/>
    <col min="6" max="6" width="22.1640625" style="30" customWidth="1"/>
    <col min="7" max="7" width="23" style="37" customWidth="1"/>
    <col min="8" max="8" width="21.33203125" style="30" customWidth="1"/>
    <col min="9" max="9" width="18.5" style="44" customWidth="1"/>
    <col min="13" max="14" width="8.83203125" style="44"/>
  </cols>
  <sheetData>
    <row r="1" spans="1:17" s="3" customFormat="1" ht="9" customHeight="1" x14ac:dyDescent="0.15">
      <c r="A1" s="2"/>
      <c r="B1" s="2"/>
      <c r="C1" s="27"/>
      <c r="D1" s="27"/>
      <c r="E1" s="27"/>
      <c r="F1" s="27"/>
      <c r="G1" s="35"/>
      <c r="H1" s="27"/>
      <c r="I1" s="41"/>
      <c r="J1" s="2"/>
      <c r="K1" s="2"/>
      <c r="L1" s="2"/>
      <c r="M1" s="42"/>
      <c r="N1" s="42"/>
    </row>
    <row r="2" spans="1:17" s="3" customFormat="1" x14ac:dyDescent="0.2">
      <c r="A2" s="2"/>
      <c r="B2" s="2" t="s">
        <v>0</v>
      </c>
      <c r="C2" s="61"/>
      <c r="D2" s="61"/>
      <c r="E2" s="27"/>
      <c r="F2" s="27"/>
      <c r="G2" s="35"/>
      <c r="H2" s="28"/>
      <c r="I2" s="42"/>
      <c r="J2" s="2"/>
      <c r="K2" s="2"/>
      <c r="L2" s="2"/>
      <c r="M2" s="42"/>
      <c r="N2" s="42"/>
    </row>
    <row r="3" spans="1:17" s="3" customFormat="1" ht="56" customHeight="1" x14ac:dyDescent="0.15">
      <c r="A3" s="2"/>
      <c r="B3" s="2"/>
      <c r="C3" s="63" t="s">
        <v>9</v>
      </c>
      <c r="D3" s="63"/>
      <c r="E3" s="63"/>
      <c r="F3" s="63"/>
      <c r="G3" s="63"/>
      <c r="H3" s="63"/>
      <c r="I3" s="63"/>
      <c r="J3" s="2"/>
      <c r="K3" s="2"/>
      <c r="L3" s="2"/>
      <c r="M3" s="42"/>
      <c r="N3" s="42"/>
    </row>
    <row r="4" spans="1:17" s="56" customFormat="1" ht="28" customHeight="1" x14ac:dyDescent="0.2">
      <c r="A4" s="53"/>
      <c r="B4" s="54" t="s">
        <v>1</v>
      </c>
      <c r="C4" s="57" t="s">
        <v>7</v>
      </c>
      <c r="D4" s="84" t="s">
        <v>36</v>
      </c>
      <c r="E4" s="74"/>
      <c r="F4" s="85" t="s">
        <v>14</v>
      </c>
      <c r="G4" s="81"/>
      <c r="H4" s="73" t="s">
        <v>15</v>
      </c>
      <c r="I4" s="74"/>
      <c r="J4" s="73" t="s">
        <v>16</v>
      </c>
      <c r="K4" s="74"/>
      <c r="L4" s="58"/>
      <c r="M4" s="53"/>
      <c r="N4" s="53"/>
      <c r="O4" s="53"/>
      <c r="P4" s="53"/>
    </row>
    <row r="5" spans="1:17" x14ac:dyDescent="0.2">
      <c r="C5" s="32"/>
      <c r="D5" s="32"/>
      <c r="E5" s="32"/>
      <c r="F5" s="32"/>
      <c r="G5" s="36"/>
      <c r="H5" s="32"/>
      <c r="I5" s="43"/>
      <c r="K5" s="13"/>
      <c r="L5" s="13"/>
    </row>
    <row r="6" spans="1:17" x14ac:dyDescent="0.2">
      <c r="I6" s="12"/>
      <c r="J6" s="51"/>
      <c r="K6" s="18"/>
      <c r="L6" s="18"/>
      <c r="M6" s="12"/>
      <c r="N6" s="12"/>
      <c r="O6" s="51"/>
      <c r="P6" s="51"/>
      <c r="Q6" s="51"/>
    </row>
    <row r="7" spans="1:17" ht="25" customHeight="1" x14ac:dyDescent="0.2">
      <c r="C7" s="75" t="s">
        <v>10</v>
      </c>
      <c r="D7" s="75"/>
      <c r="E7" s="33" t="s">
        <v>8</v>
      </c>
      <c r="F7" s="33" t="s">
        <v>34</v>
      </c>
      <c r="G7" s="38" t="s">
        <v>35</v>
      </c>
      <c r="H7" s="33" t="s">
        <v>12</v>
      </c>
      <c r="I7" s="12"/>
      <c r="J7" s="51"/>
      <c r="K7" s="29"/>
      <c r="L7" s="18" t="s">
        <v>8</v>
      </c>
      <c r="M7" s="12" t="s">
        <v>11</v>
      </c>
      <c r="N7" s="12" t="s">
        <v>13</v>
      </c>
      <c r="O7" s="51"/>
      <c r="P7" s="51"/>
      <c r="Q7" s="51"/>
    </row>
    <row r="8" spans="1:17" ht="25" customHeight="1" x14ac:dyDescent="0.2">
      <c r="B8" s="51">
        <f>F8</f>
        <v>100</v>
      </c>
      <c r="C8" s="70">
        <v>1</v>
      </c>
      <c r="D8" s="70"/>
      <c r="E8" s="34" t="str">
        <f>IF('2. Planejamento'!E11:H11="","",'2. Planejamento'!E11:H11)</f>
        <v>producto 1</v>
      </c>
      <c r="F8" s="49">
        <v>100</v>
      </c>
      <c r="G8" s="39">
        <f>IF(I8=0%,"",I8)</f>
        <v>9.643201542912247E-3</v>
      </c>
      <c r="H8" s="40">
        <f>IF(G8="","",G8)</f>
        <v>9.643201542912247E-3</v>
      </c>
      <c r="I8" s="12">
        <f t="shared" ref="I8:I22" si="0">F8/(SUM($F$8:$F$22))</f>
        <v>9.643201542912247E-3</v>
      </c>
      <c r="J8" s="51">
        <f>COUNTA(E8:E22)</f>
        <v>15</v>
      </c>
      <c r="K8" s="48"/>
      <c r="L8" s="18" t="str">
        <f>VLOOKUP(O8,$B$8:$H$22,4,0)</f>
        <v>producto 4</v>
      </c>
      <c r="M8" s="12">
        <f>VLOOKUP(L8,$E$8:$H$22,3,FALSE)</f>
        <v>0.48216007714561232</v>
      </c>
      <c r="N8" s="12">
        <f>M8</f>
        <v>0.48216007714561232</v>
      </c>
      <c r="O8" s="51">
        <f>LARGE($F$8:$F$22,1)</f>
        <v>5000</v>
      </c>
      <c r="P8" s="51"/>
      <c r="Q8" s="51"/>
    </row>
    <row r="9" spans="1:17" ht="25" customHeight="1" x14ac:dyDescent="0.2">
      <c r="B9" s="51">
        <f t="shared" ref="B9:B22" si="1">F9</f>
        <v>350</v>
      </c>
      <c r="C9" s="70">
        <v>2</v>
      </c>
      <c r="D9" s="70"/>
      <c r="E9" s="34" t="str">
        <f>IF('2. Planejamento'!E12:H12="","",'2. Planejamento'!E12:H12)</f>
        <v>producto 2</v>
      </c>
      <c r="F9" s="49">
        <v>350</v>
      </c>
      <c r="G9" s="39">
        <f t="shared" ref="G9:G22" si="2">IF(I9=0%,"",I9)</f>
        <v>3.3751205400192864E-2</v>
      </c>
      <c r="H9" s="40">
        <f>IF(G9="","",G9+G8)</f>
        <v>4.3394406943105111E-2</v>
      </c>
      <c r="I9" s="12">
        <f t="shared" si="0"/>
        <v>3.3751205400192864E-2</v>
      </c>
      <c r="J9" s="51">
        <f>COUNTIF(E8:E22,"")</f>
        <v>0</v>
      </c>
      <c r="K9" s="18">
        <v>2</v>
      </c>
      <c r="L9" s="18" t="str">
        <f t="shared" ref="L9:L22" si="3">VLOOKUP(O9,$B$8:$H$22,4,0)</f>
        <v>producto 3</v>
      </c>
      <c r="M9" s="12">
        <f t="shared" ref="M9:M22" si="4">VLOOKUP(L9,$E$8:$H$22,3,0)</f>
        <v>0.19286403085824494</v>
      </c>
      <c r="N9" s="12">
        <f>IF(N8=100%,100%,(M9+M8))</f>
        <v>0.67502410800385726</v>
      </c>
      <c r="O9" s="51">
        <f>LARGE($F$8:$F$22,2)</f>
        <v>2000</v>
      </c>
      <c r="P9" s="51"/>
      <c r="Q9" s="51"/>
    </row>
    <row r="10" spans="1:17" ht="25" customHeight="1" x14ac:dyDescent="0.2">
      <c r="B10" s="51">
        <f t="shared" si="1"/>
        <v>2000</v>
      </c>
      <c r="C10" s="70">
        <v>3</v>
      </c>
      <c r="D10" s="70"/>
      <c r="E10" s="34" t="str">
        <f>IF('2. Planejamento'!E13:H13="","",'2. Planejamento'!E13:H13)</f>
        <v>producto 3</v>
      </c>
      <c r="F10" s="49">
        <v>2000</v>
      </c>
      <c r="G10" s="39">
        <f t="shared" si="2"/>
        <v>0.19286403085824494</v>
      </c>
      <c r="H10" s="40">
        <f>IF(G10="","",H9+G10)</f>
        <v>0.23625843780135006</v>
      </c>
      <c r="I10" s="12">
        <f t="shared" si="0"/>
        <v>0.19286403085824494</v>
      </c>
      <c r="J10" s="51">
        <f>J8-J9</f>
        <v>15</v>
      </c>
      <c r="K10" s="18">
        <v>3</v>
      </c>
      <c r="L10" s="18" t="str">
        <f t="shared" si="3"/>
        <v>producto 6</v>
      </c>
      <c r="M10" s="12">
        <f t="shared" si="4"/>
        <v>5.5930568948891035E-2</v>
      </c>
      <c r="N10" s="12">
        <f>IF(N9=100%,100%,(M10+N9))</f>
        <v>0.73095467695274829</v>
      </c>
      <c r="O10" s="51">
        <f>LARGE($F$8:$F$22,3)</f>
        <v>580</v>
      </c>
      <c r="P10" s="51"/>
      <c r="Q10" s="51"/>
    </row>
    <row r="11" spans="1:17" ht="25" customHeight="1" x14ac:dyDescent="0.2">
      <c r="B11" s="51">
        <f t="shared" si="1"/>
        <v>5000</v>
      </c>
      <c r="C11" s="70">
        <v>4</v>
      </c>
      <c r="D11" s="70"/>
      <c r="E11" s="34" t="str">
        <f>IF('2. Planejamento'!E14:H14="","",'2. Planejamento'!E14:H14)</f>
        <v>producto 4</v>
      </c>
      <c r="F11" s="50">
        <v>5000</v>
      </c>
      <c r="G11" s="39">
        <f t="shared" si="2"/>
        <v>0.48216007714561232</v>
      </c>
      <c r="H11" s="40">
        <f>IF(G11="","",H10+G11)</f>
        <v>0.71841851494696241</v>
      </c>
      <c r="I11" s="12">
        <f t="shared" si="0"/>
        <v>0.48216007714561232</v>
      </c>
      <c r="J11" s="52">
        <f>ROUNDUP(J10*0.2,0)</f>
        <v>3</v>
      </c>
      <c r="K11" s="18">
        <v>4</v>
      </c>
      <c r="L11" s="18" t="str">
        <f t="shared" si="3"/>
        <v>producto 15</v>
      </c>
      <c r="M11" s="12">
        <f t="shared" si="4"/>
        <v>4.3394406943105111E-2</v>
      </c>
      <c r="N11" s="12">
        <f>IF(N10=100%,100%,(M11+N10))</f>
        <v>0.77434908389585344</v>
      </c>
      <c r="O11" s="51">
        <f>LARGE($F$8:$F$22,4)</f>
        <v>450</v>
      </c>
      <c r="P11" s="51"/>
      <c r="Q11" s="51"/>
    </row>
    <row r="12" spans="1:17" ht="25" customHeight="1" x14ac:dyDescent="0.2">
      <c r="B12" s="51">
        <f t="shared" si="1"/>
        <v>40</v>
      </c>
      <c r="C12" s="70">
        <v>5</v>
      </c>
      <c r="D12" s="70"/>
      <c r="E12" s="45" t="str">
        <f>IF('2. Planejamento'!E15:H15="","",'2. Planejamento'!E15:H15)</f>
        <v>producto 5</v>
      </c>
      <c r="F12" s="49">
        <v>40</v>
      </c>
      <c r="G12" s="39">
        <f t="shared" si="2"/>
        <v>3.8572806171648989E-3</v>
      </c>
      <c r="H12" s="40">
        <f t="shared" ref="H12:H21" si="5">IF(G12="","",H11+G12)</f>
        <v>0.72227579556412735</v>
      </c>
      <c r="I12" s="12">
        <f t="shared" si="0"/>
        <v>3.8572806171648989E-3</v>
      </c>
      <c r="J12" s="51"/>
      <c r="K12" s="18">
        <v>5</v>
      </c>
      <c r="L12" s="18" t="str">
        <f t="shared" si="3"/>
        <v>producto 2</v>
      </c>
      <c r="M12" s="12">
        <f t="shared" si="4"/>
        <v>3.3751205400192864E-2</v>
      </c>
      <c r="N12" s="12">
        <f>IF(N11=100%,100%,(M12+N11))</f>
        <v>0.80810028929604627</v>
      </c>
      <c r="O12" s="51">
        <f>LARGE($F$8:$F$22,5)</f>
        <v>350</v>
      </c>
      <c r="P12" s="51"/>
      <c r="Q12" s="51"/>
    </row>
    <row r="13" spans="1:17" ht="25" customHeight="1" x14ac:dyDescent="0.2">
      <c r="B13" s="51">
        <f t="shared" si="1"/>
        <v>580</v>
      </c>
      <c r="C13" s="70">
        <v>6</v>
      </c>
      <c r="D13" s="70"/>
      <c r="E13" s="45" t="str">
        <f>IF('2. Planejamento'!E16:H16="","",'2. Planejamento'!E16:H16)</f>
        <v>producto 6</v>
      </c>
      <c r="F13" s="49">
        <v>580</v>
      </c>
      <c r="G13" s="39">
        <f t="shared" si="2"/>
        <v>5.5930568948891035E-2</v>
      </c>
      <c r="H13" s="40">
        <f t="shared" si="5"/>
        <v>0.77820636451301839</v>
      </c>
      <c r="I13" s="12">
        <f t="shared" si="0"/>
        <v>5.5930568948891035E-2</v>
      </c>
      <c r="J13" s="51"/>
      <c r="K13" s="18">
        <v>6</v>
      </c>
      <c r="L13" s="18" t="str">
        <f t="shared" si="3"/>
        <v>producto 12</v>
      </c>
      <c r="M13" s="12">
        <f t="shared" si="4"/>
        <v>3.2786885245901641E-2</v>
      </c>
      <c r="N13" s="12">
        <f t="shared" ref="N13:N22" si="6">IF(N12=100%,100%,(M13+N12))</f>
        <v>0.84088717454194795</v>
      </c>
      <c r="O13" s="51">
        <f>LARGE($F$8:$F$22,6)</f>
        <v>340</v>
      </c>
      <c r="P13" s="51"/>
      <c r="Q13" s="51"/>
    </row>
    <row r="14" spans="1:17" ht="25" customHeight="1" x14ac:dyDescent="0.2">
      <c r="B14" s="51">
        <f t="shared" si="1"/>
        <v>300</v>
      </c>
      <c r="C14" s="70">
        <v>7</v>
      </c>
      <c r="D14" s="70"/>
      <c r="E14" s="45" t="str">
        <f>IF('2. Planejamento'!E17:H17="","",'2. Planejamento'!E17:H17)</f>
        <v>producto 7</v>
      </c>
      <c r="F14" s="49">
        <v>300</v>
      </c>
      <c r="G14" s="39">
        <f t="shared" si="2"/>
        <v>2.8929604628736741E-2</v>
      </c>
      <c r="H14" s="40">
        <f t="shared" si="5"/>
        <v>0.80713596914175512</v>
      </c>
      <c r="I14" s="12">
        <f t="shared" si="0"/>
        <v>2.8929604628736741E-2</v>
      </c>
      <c r="J14" s="51"/>
      <c r="K14" s="18">
        <v>7</v>
      </c>
      <c r="L14" s="18" t="str">
        <f t="shared" si="3"/>
        <v>producto 7</v>
      </c>
      <c r="M14" s="12">
        <f t="shared" si="4"/>
        <v>2.8929604628736741E-2</v>
      </c>
      <c r="N14" s="12">
        <f t="shared" si="6"/>
        <v>0.86981677917068467</v>
      </c>
      <c r="O14" s="51">
        <f>LARGE($F$8:$F$22,7)</f>
        <v>300</v>
      </c>
      <c r="P14" s="51"/>
      <c r="Q14" s="51"/>
    </row>
    <row r="15" spans="1:17" ht="25" customHeight="1" x14ac:dyDescent="0.2">
      <c r="B15" s="51">
        <f t="shared" si="1"/>
        <v>150</v>
      </c>
      <c r="C15" s="70">
        <v>8</v>
      </c>
      <c r="D15" s="70"/>
      <c r="E15" s="45" t="str">
        <f>IF('2. Planejamento'!E18:H18="","",'2. Planejamento'!E18:H18)</f>
        <v>producto 8</v>
      </c>
      <c r="F15" s="49">
        <v>150</v>
      </c>
      <c r="G15" s="39">
        <f t="shared" si="2"/>
        <v>1.446480231436837E-2</v>
      </c>
      <c r="H15" s="40">
        <f t="shared" si="5"/>
        <v>0.82160077145612354</v>
      </c>
      <c r="I15" s="12">
        <f t="shared" si="0"/>
        <v>1.446480231436837E-2</v>
      </c>
      <c r="J15" s="51"/>
      <c r="K15" s="18">
        <v>8</v>
      </c>
      <c r="L15" s="18" t="str">
        <f t="shared" si="3"/>
        <v>producto 7</v>
      </c>
      <c r="M15" s="12">
        <f t="shared" si="4"/>
        <v>2.8929604628736741E-2</v>
      </c>
      <c r="N15" s="12">
        <f t="shared" si="6"/>
        <v>0.8987463837994214</v>
      </c>
      <c r="O15" s="51">
        <f>LARGE($F$8:$F$22,8)</f>
        <v>300</v>
      </c>
      <c r="P15" s="51"/>
      <c r="Q15" s="51"/>
    </row>
    <row r="16" spans="1:17" ht="25" customHeight="1" x14ac:dyDescent="0.2">
      <c r="B16" s="51">
        <f t="shared" si="1"/>
        <v>300</v>
      </c>
      <c r="C16" s="70">
        <v>9</v>
      </c>
      <c r="D16" s="70"/>
      <c r="E16" s="45" t="str">
        <f>IF('2. Planejamento'!E19:H19="","",'2. Planejamento'!E19:H19)</f>
        <v>producto 9</v>
      </c>
      <c r="F16" s="49">
        <v>300</v>
      </c>
      <c r="G16" s="39">
        <f t="shared" si="2"/>
        <v>2.8929604628736741E-2</v>
      </c>
      <c r="H16" s="40">
        <f t="shared" si="5"/>
        <v>0.85053037608486026</v>
      </c>
      <c r="I16" s="12">
        <f t="shared" si="0"/>
        <v>2.8929604628736741E-2</v>
      </c>
      <c r="J16" s="51"/>
      <c r="K16" s="18">
        <v>9</v>
      </c>
      <c r="L16" s="18" t="str">
        <f t="shared" si="3"/>
        <v>producto 13</v>
      </c>
      <c r="M16" s="12">
        <f t="shared" si="4"/>
        <v>2.4108003857280617E-2</v>
      </c>
      <c r="N16" s="12">
        <f t="shared" si="6"/>
        <v>0.92285438765670202</v>
      </c>
      <c r="O16" s="51">
        <f>LARGE($F$8:$F$22,9)</f>
        <v>250</v>
      </c>
      <c r="P16" s="51"/>
      <c r="Q16" s="51"/>
    </row>
    <row r="17" spans="2:17" ht="25" customHeight="1" x14ac:dyDescent="0.2">
      <c r="B17" s="51">
        <f t="shared" si="1"/>
        <v>200</v>
      </c>
      <c r="C17" s="70">
        <v>10</v>
      </c>
      <c r="D17" s="70"/>
      <c r="E17" s="45" t="str">
        <f>IF('2. Planejamento'!E20:H20="","",'2. Planejamento'!E20:H20)</f>
        <v>producto 10</v>
      </c>
      <c r="F17" s="49">
        <v>200</v>
      </c>
      <c r="G17" s="39">
        <f t="shared" si="2"/>
        <v>1.9286403085824494E-2</v>
      </c>
      <c r="H17" s="40">
        <f t="shared" si="5"/>
        <v>0.86981677917068478</v>
      </c>
      <c r="I17" s="12">
        <f t="shared" si="0"/>
        <v>1.9286403085824494E-2</v>
      </c>
      <c r="J17" s="51"/>
      <c r="K17" s="18">
        <v>10</v>
      </c>
      <c r="L17" s="18" t="str">
        <f t="shared" si="3"/>
        <v>producto 10</v>
      </c>
      <c r="M17" s="12">
        <f t="shared" si="4"/>
        <v>1.9286403085824494E-2</v>
      </c>
      <c r="N17" s="12">
        <f t="shared" si="6"/>
        <v>0.94214079074252655</v>
      </c>
      <c r="O17" s="51">
        <f>LARGE($F$8:$F$22,10)</f>
        <v>200</v>
      </c>
      <c r="P17" s="51"/>
      <c r="Q17" s="51"/>
    </row>
    <row r="18" spans="2:17" ht="25" customHeight="1" x14ac:dyDescent="0.2">
      <c r="B18" s="51">
        <f t="shared" si="1"/>
        <v>150</v>
      </c>
      <c r="C18" s="70">
        <v>11</v>
      </c>
      <c r="D18" s="70"/>
      <c r="E18" s="45" t="str">
        <f>IF('2. Planejamento'!E21:H21="","",'2. Planejamento'!E21:H21)</f>
        <v>producto 11</v>
      </c>
      <c r="F18" s="49">
        <v>150</v>
      </c>
      <c r="G18" s="39">
        <f t="shared" si="2"/>
        <v>1.446480231436837E-2</v>
      </c>
      <c r="H18" s="40">
        <f t="shared" si="5"/>
        <v>0.8842815814850532</v>
      </c>
      <c r="I18" s="12">
        <f t="shared" si="0"/>
        <v>1.446480231436837E-2</v>
      </c>
      <c r="J18" s="51"/>
      <c r="K18" s="18">
        <v>11</v>
      </c>
      <c r="L18" s="18" t="str">
        <f t="shared" si="3"/>
        <v>producto 14</v>
      </c>
      <c r="M18" s="12">
        <f t="shared" si="4"/>
        <v>1.5429122468659595E-2</v>
      </c>
      <c r="N18" s="12">
        <f t="shared" si="6"/>
        <v>0.95756991321118612</v>
      </c>
      <c r="O18" s="51">
        <f>LARGE($F$8:$F$22,11)</f>
        <v>160</v>
      </c>
      <c r="P18" s="51"/>
      <c r="Q18" s="51"/>
    </row>
    <row r="19" spans="2:17" ht="25" customHeight="1" x14ac:dyDescent="0.2">
      <c r="B19" s="51">
        <f t="shared" si="1"/>
        <v>340</v>
      </c>
      <c r="C19" s="70">
        <v>12</v>
      </c>
      <c r="D19" s="70"/>
      <c r="E19" s="45" t="str">
        <f>IF('2. Planejamento'!E22:H22="","",'2. Planejamento'!E22:H22)</f>
        <v>producto 12</v>
      </c>
      <c r="F19" s="49">
        <v>340</v>
      </c>
      <c r="G19" s="39">
        <f t="shared" si="2"/>
        <v>3.2786885245901641E-2</v>
      </c>
      <c r="H19" s="40">
        <f t="shared" si="5"/>
        <v>0.91706846673095488</v>
      </c>
      <c r="I19" s="12">
        <f t="shared" si="0"/>
        <v>3.2786885245901641E-2</v>
      </c>
      <c r="J19" s="51"/>
      <c r="K19" s="18">
        <v>12</v>
      </c>
      <c r="L19" s="18" t="str">
        <f t="shared" si="3"/>
        <v>producto 8</v>
      </c>
      <c r="M19" s="12">
        <f t="shared" si="4"/>
        <v>1.446480231436837E-2</v>
      </c>
      <c r="N19" s="12">
        <f t="shared" si="6"/>
        <v>0.97203471552555454</v>
      </c>
      <c r="O19" s="51">
        <f>LARGE($F$8:$F$22,12)</f>
        <v>150</v>
      </c>
      <c r="P19" s="51"/>
      <c r="Q19" s="51"/>
    </row>
    <row r="20" spans="2:17" ht="25" customHeight="1" x14ac:dyDescent="0.2">
      <c r="B20" s="51">
        <f t="shared" si="1"/>
        <v>250</v>
      </c>
      <c r="C20" s="70">
        <v>13</v>
      </c>
      <c r="D20" s="70"/>
      <c r="E20" s="45" t="str">
        <f>IF('2. Planejamento'!E23:H23="","",'2. Planejamento'!E23:H23)</f>
        <v>producto 13</v>
      </c>
      <c r="F20" s="49">
        <v>250</v>
      </c>
      <c r="G20" s="39">
        <f t="shared" si="2"/>
        <v>2.4108003857280617E-2</v>
      </c>
      <c r="H20" s="40">
        <f t="shared" si="5"/>
        <v>0.9411764705882355</v>
      </c>
      <c r="I20" s="12">
        <f t="shared" si="0"/>
        <v>2.4108003857280617E-2</v>
      </c>
      <c r="J20" s="51"/>
      <c r="K20" s="18">
        <v>13</v>
      </c>
      <c r="L20" s="18" t="str">
        <f t="shared" si="3"/>
        <v>producto 8</v>
      </c>
      <c r="M20" s="12">
        <f t="shared" si="4"/>
        <v>1.446480231436837E-2</v>
      </c>
      <c r="N20" s="12">
        <f t="shared" si="6"/>
        <v>0.98649951783992296</v>
      </c>
      <c r="O20" s="51">
        <f>LARGE($F$8:$F$22,13)</f>
        <v>150</v>
      </c>
      <c r="P20" s="51"/>
      <c r="Q20" s="51"/>
    </row>
    <row r="21" spans="2:17" ht="25" customHeight="1" x14ac:dyDescent="0.2">
      <c r="B21" s="51">
        <f t="shared" si="1"/>
        <v>160</v>
      </c>
      <c r="C21" s="70">
        <v>14</v>
      </c>
      <c r="D21" s="70"/>
      <c r="E21" s="45" t="str">
        <f>IF('2. Planejamento'!E24:H24="","",'2. Planejamento'!E24:H24)</f>
        <v>producto 14</v>
      </c>
      <c r="F21" s="49">
        <v>160</v>
      </c>
      <c r="G21" s="39">
        <f t="shared" si="2"/>
        <v>1.5429122468659595E-2</v>
      </c>
      <c r="H21" s="40">
        <f t="shared" si="5"/>
        <v>0.95660559305689508</v>
      </c>
      <c r="I21" s="12">
        <f t="shared" si="0"/>
        <v>1.5429122468659595E-2</v>
      </c>
      <c r="J21" s="51"/>
      <c r="K21" s="18">
        <v>14</v>
      </c>
      <c r="L21" s="18" t="str">
        <f t="shared" si="3"/>
        <v>producto 1</v>
      </c>
      <c r="M21" s="12">
        <f t="shared" si="4"/>
        <v>9.643201542912247E-3</v>
      </c>
      <c r="N21" s="12">
        <f t="shared" si="6"/>
        <v>0.99614271938283516</v>
      </c>
      <c r="O21" s="51">
        <f>LARGE($F$8:$F$22,14)</f>
        <v>100</v>
      </c>
      <c r="P21" s="51"/>
      <c r="Q21" s="51"/>
    </row>
    <row r="22" spans="2:17" ht="25" customHeight="1" x14ac:dyDescent="0.2">
      <c r="B22" s="51">
        <f t="shared" si="1"/>
        <v>450</v>
      </c>
      <c r="C22" s="70">
        <v>15</v>
      </c>
      <c r="D22" s="70"/>
      <c r="E22" s="45" t="str">
        <f>IF('2. Planejamento'!E25:H25="","",'2. Planejamento'!E25:H25)</f>
        <v>producto 15</v>
      </c>
      <c r="F22" s="49">
        <v>450</v>
      </c>
      <c r="G22" s="39">
        <f t="shared" si="2"/>
        <v>4.3394406943105111E-2</v>
      </c>
      <c r="H22" s="40">
        <f>IF(G22="","",H21+G22)</f>
        <v>1.0000000000000002</v>
      </c>
      <c r="I22" s="12">
        <f t="shared" si="0"/>
        <v>4.3394406943105111E-2</v>
      </c>
      <c r="J22" s="51"/>
      <c r="K22" s="18">
        <v>15</v>
      </c>
      <c r="L22" s="18" t="str">
        <f t="shared" si="3"/>
        <v>producto 5</v>
      </c>
      <c r="M22" s="12">
        <f t="shared" si="4"/>
        <v>3.8572806171648989E-3</v>
      </c>
      <c r="N22" s="12">
        <f t="shared" si="6"/>
        <v>1</v>
      </c>
      <c r="O22" s="51">
        <f>LARGE($F$8:$F$22,15)</f>
        <v>40</v>
      </c>
      <c r="P22" s="51"/>
      <c r="Q22" s="51"/>
    </row>
    <row r="23" spans="2:17" x14ac:dyDescent="0.2">
      <c r="I23" s="12"/>
      <c r="J23" s="51"/>
      <c r="K23" s="51"/>
      <c r="L23" s="51"/>
      <c r="M23" s="12"/>
      <c r="N23" s="12"/>
      <c r="O23" s="51"/>
      <c r="P23" s="51"/>
      <c r="Q23" s="51"/>
    </row>
  </sheetData>
  <sheetProtection password="DACF" sheet="1" objects="1" scenarios="1" formatCells="0" formatColumns="0" formatRows="0" selectLockedCells="1"/>
  <mergeCells count="21">
    <mergeCell ref="J4:K4"/>
    <mergeCell ref="C7:D7"/>
    <mergeCell ref="C8:D8"/>
    <mergeCell ref="C9:D9"/>
    <mergeCell ref="C3:I3"/>
    <mergeCell ref="D4:E4"/>
    <mergeCell ref="F4:G4"/>
    <mergeCell ref="H4:I4"/>
    <mergeCell ref="C13:D13"/>
    <mergeCell ref="C14:D14"/>
    <mergeCell ref="C15:D15"/>
    <mergeCell ref="C10:D10"/>
    <mergeCell ref="C11:D11"/>
    <mergeCell ref="C12:D12"/>
    <mergeCell ref="C22:D22"/>
    <mergeCell ref="C19:D19"/>
    <mergeCell ref="C20:D20"/>
    <mergeCell ref="C21:D21"/>
    <mergeCell ref="C16:D16"/>
    <mergeCell ref="C17:D17"/>
    <mergeCell ref="C18:D18"/>
  </mergeCells>
  <conditionalFormatting sqref="G8:G22">
    <cfRule type="containsText" dxfId="0" priority="1" operator="containsText" text="0%">
      <formula>NOT(ISERROR(SEARCH("0%",G8)))</formula>
    </cfRule>
  </conditionalFormatting>
  <hyperlinks>
    <hyperlink ref="D4" location="'2. Planejamento'!A1" display="2. PLANEJAMENTO"/>
    <hyperlink ref="F4" location="'3. Lista de verificação'!A1" display="3. LISTA DE VERIFICAÇÃO"/>
    <hyperlink ref="H4" location="'4. Diagrama de Pareto'!A1" display="4. DIAGRAMA DE PARETO"/>
    <hyperlink ref="J4" location="'5. Saiba Mais'!A1" display="5. SAIBA MAIS"/>
    <hyperlink ref="E4" location="'2. Planejamento'!A1" display="'2. Planejamento'!A1"/>
    <hyperlink ref="G4" location="'3. Lista de verificação'!A1" display="'3. Lista de verificação'!A1"/>
    <hyperlink ref="I4" location="'4. Diagrama de Pareto'!A1" display="'4. Diagrama de Pareto'!A1"/>
    <hyperlink ref="K4" location="'5. Saiba Mais'!A1" display="'5. Saiba Mais'!A1"/>
    <hyperlink ref="C4" location="'1. Início'!A1" display="1. INÍCIO"/>
  </hyperlinks>
  <pageMargins left="0.70000000000000007" right="0.70000000000000007" top="0.75000000000000011" bottom="0.75000000000000011" header="0.30000000000000004" footer="0.3000000000000000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7"/>
  <sheetViews>
    <sheetView showGridLines="0" tabSelected="1" zoomScale="80" zoomScaleNormal="80" zoomScalePageLayoutView="80" workbookViewId="0"/>
  </sheetViews>
  <sheetFormatPr baseColWidth="10" defaultColWidth="8.83203125" defaultRowHeight="15" x14ac:dyDescent="0.2"/>
  <cols>
    <col min="1" max="1" width="10.5" customWidth="1"/>
    <col min="2" max="2" width="1.5" customWidth="1"/>
    <col min="3" max="3" width="30.1640625" customWidth="1"/>
    <col min="4" max="4" width="9.33203125" customWidth="1"/>
    <col min="5" max="5" width="4.1640625" customWidth="1"/>
    <col min="6" max="6" width="8.6640625" customWidth="1"/>
    <col min="7" max="7" width="4.5" customWidth="1"/>
    <col min="8" max="8" width="4.1640625" customWidth="1"/>
    <col min="9" max="10" width="20.6640625" customWidth="1"/>
    <col min="11" max="14" width="4.1640625" customWidth="1"/>
    <col min="15" max="15" width="11.33203125" customWidth="1"/>
    <col min="16" max="16" width="2.33203125" customWidth="1"/>
    <col min="17" max="17" width="4.1640625" hidden="1" customWidth="1"/>
    <col min="18" max="19" width="4.1640625" customWidth="1"/>
    <col min="20" max="20" width="1.1640625" customWidth="1"/>
    <col min="21" max="21" width="4.1640625" hidden="1" customWidth="1"/>
    <col min="22" max="22" width="2.83203125" customWidth="1"/>
    <col min="23" max="23" width="1.5" hidden="1" customWidth="1"/>
    <col min="24" max="25" width="4.1640625" hidden="1" customWidth="1"/>
    <col min="26" max="26" width="3" customWidth="1"/>
    <col min="27" max="27" width="9.1640625" hidden="1" customWidth="1"/>
    <col min="28" max="28" width="13" customWidth="1"/>
    <col min="29" max="30" width="4.1640625" customWidth="1"/>
    <col min="31" max="31" width="3.1640625" customWidth="1"/>
    <col min="32" max="32" width="3.1640625" hidden="1" customWidth="1"/>
    <col min="33" max="33" width="4.1640625" hidden="1" customWidth="1"/>
    <col min="34" max="34" width="2.1640625" hidden="1" customWidth="1"/>
    <col min="35" max="35" width="0.83203125" hidden="1" customWidth="1"/>
    <col min="36" max="38" width="4.1640625" hidden="1" customWidth="1"/>
    <col min="39" max="39" width="15.33203125" customWidth="1"/>
    <col min="40" max="46" width="4.1640625" customWidth="1"/>
    <col min="47" max="47" width="4.5" customWidth="1"/>
    <col min="48" max="51" width="8.5" customWidth="1"/>
  </cols>
  <sheetData>
    <row r="1" spans="1:41" s="3" customFormat="1" ht="6" customHeight="1" x14ac:dyDescent="0.15">
      <c r="A1" s="2"/>
      <c r="B1" s="2"/>
      <c r="C1" s="2"/>
      <c r="D1" s="2"/>
      <c r="E1" s="2"/>
      <c r="F1" s="2"/>
      <c r="G1" s="2"/>
      <c r="H1" s="2"/>
      <c r="I1" s="2"/>
      <c r="J1" s="2"/>
      <c r="K1" s="2"/>
      <c r="L1" s="2"/>
      <c r="M1" s="2"/>
      <c r="N1" s="2"/>
      <c r="O1" s="2"/>
      <c r="P1" s="2"/>
      <c r="Q1" s="2"/>
      <c r="R1" s="2"/>
      <c r="S1" s="2"/>
    </row>
    <row r="2" spans="1:41" s="3" customFormat="1" ht="14" customHeight="1" x14ac:dyDescent="0.15">
      <c r="A2" s="2"/>
      <c r="B2" s="20" t="s">
        <v>0</v>
      </c>
      <c r="C2" s="20"/>
      <c r="D2" s="20"/>
      <c r="E2" s="20"/>
      <c r="F2" s="20"/>
      <c r="G2" s="19"/>
      <c r="H2" s="2"/>
      <c r="I2" s="2"/>
      <c r="J2" s="2"/>
      <c r="K2" s="2"/>
      <c r="L2" s="2"/>
      <c r="M2" s="2"/>
      <c r="N2" s="2"/>
      <c r="O2" s="2"/>
      <c r="P2" s="2"/>
      <c r="Q2" s="2"/>
      <c r="R2" s="2"/>
      <c r="S2" s="2"/>
    </row>
    <row r="3" spans="1:41" s="3" customFormat="1" ht="39" customHeight="1" x14ac:dyDescent="0.15">
      <c r="A3" s="2"/>
      <c r="B3" s="2"/>
      <c r="C3" s="2"/>
      <c r="D3" s="63" t="s">
        <v>9</v>
      </c>
      <c r="E3" s="63"/>
      <c r="F3" s="63"/>
      <c r="G3" s="63"/>
      <c r="H3" s="63"/>
      <c r="I3" s="63"/>
      <c r="J3" s="63"/>
      <c r="K3" s="63"/>
      <c r="L3" s="63"/>
      <c r="M3" s="63"/>
      <c r="N3" s="63"/>
      <c r="O3" s="63"/>
      <c r="P3" s="46"/>
      <c r="Q3" s="46"/>
      <c r="R3" s="46"/>
      <c r="S3" s="46"/>
      <c r="T3" s="46"/>
      <c r="U3" s="46"/>
      <c r="V3" s="46"/>
      <c r="W3" s="46"/>
      <c r="X3" s="46"/>
      <c r="Y3" s="46"/>
      <c r="Z3" s="46"/>
      <c r="AA3" s="46"/>
      <c r="AB3" s="46"/>
      <c r="AC3" s="46"/>
      <c r="AD3" s="46"/>
      <c r="AE3" s="46"/>
      <c r="AF3" s="46"/>
      <c r="AG3" s="46"/>
      <c r="AH3" s="46"/>
      <c r="AI3" s="46"/>
      <c r="AJ3" s="46"/>
    </row>
    <row r="4" spans="1:41" s="56" customFormat="1" ht="28" customHeight="1" x14ac:dyDescent="0.2">
      <c r="A4" s="94" t="s">
        <v>1</v>
      </c>
      <c r="B4" s="94"/>
      <c r="C4" s="95"/>
      <c r="D4" s="73" t="s">
        <v>7</v>
      </c>
      <c r="E4" s="84"/>
      <c r="F4" s="74"/>
      <c r="G4" s="84" t="s">
        <v>36</v>
      </c>
      <c r="H4" s="84"/>
      <c r="I4" s="74"/>
      <c r="J4" s="73" t="s">
        <v>14</v>
      </c>
      <c r="K4" s="84"/>
      <c r="L4" s="84"/>
      <c r="M4" s="84"/>
      <c r="N4" s="74"/>
      <c r="O4" s="85" t="s">
        <v>15</v>
      </c>
      <c r="P4" s="80"/>
      <c r="Q4" s="80"/>
      <c r="R4" s="80"/>
      <c r="S4" s="80"/>
      <c r="T4" s="80"/>
      <c r="U4" s="80"/>
      <c r="V4" s="80"/>
      <c r="W4" s="80"/>
      <c r="X4" s="80"/>
      <c r="Y4" s="80"/>
      <c r="Z4" s="80"/>
      <c r="AB4" s="73" t="s">
        <v>16</v>
      </c>
      <c r="AC4" s="84"/>
      <c r="AD4" s="84"/>
      <c r="AE4" s="74"/>
    </row>
    <row r="5" spans="1:41" ht="13" customHeight="1" thickBot="1" x14ac:dyDescent="0.25"/>
    <row r="6" spans="1:41" x14ac:dyDescent="0.2">
      <c r="M6" s="88" t="s">
        <v>37</v>
      </c>
      <c r="N6" s="89"/>
      <c r="O6" s="89"/>
      <c r="P6" s="89"/>
      <c r="Q6" s="89"/>
      <c r="R6" s="89"/>
      <c r="S6" s="89"/>
      <c r="T6" s="89"/>
      <c r="U6" s="89"/>
      <c r="V6" s="89"/>
      <c r="W6" s="89"/>
      <c r="X6" s="89"/>
      <c r="Y6" s="89"/>
      <c r="Z6" s="89"/>
      <c r="AA6" s="89"/>
      <c r="AB6" s="89"/>
      <c r="AC6" s="89"/>
      <c r="AD6" s="89"/>
      <c r="AE6" s="90"/>
    </row>
    <row r="7" spans="1:41" x14ac:dyDescent="0.2">
      <c r="M7" s="91"/>
      <c r="N7" s="92"/>
      <c r="O7" s="92"/>
      <c r="P7" s="92"/>
      <c r="Q7" s="92"/>
      <c r="R7" s="92"/>
      <c r="S7" s="92"/>
      <c r="T7" s="92"/>
      <c r="U7" s="92"/>
      <c r="V7" s="92"/>
      <c r="W7" s="92"/>
      <c r="X7" s="92"/>
      <c r="Y7" s="92"/>
      <c r="Z7" s="92"/>
      <c r="AA7" s="92"/>
      <c r="AB7" s="92"/>
      <c r="AC7" s="92"/>
      <c r="AD7" s="92"/>
      <c r="AE7" s="93"/>
    </row>
    <row r="8" spans="1:41" x14ac:dyDescent="0.2">
      <c r="M8" s="86" t="str">
        <f>IF('3. Lista de verificação'!J11&gt;=1,'3. Lista de verificação'!L8,"")</f>
        <v>producto 4</v>
      </c>
      <c r="N8" s="86"/>
      <c r="O8" s="86"/>
      <c r="P8" s="86"/>
      <c r="Q8" s="86"/>
      <c r="R8" s="86"/>
      <c r="S8" s="86"/>
      <c r="T8" s="86"/>
      <c r="U8" s="86"/>
      <c r="V8" s="86"/>
      <c r="W8" s="86"/>
      <c r="X8" s="86"/>
      <c r="Y8" s="86"/>
      <c r="Z8" s="86"/>
      <c r="AA8" s="86"/>
      <c r="AB8" s="86"/>
      <c r="AC8" s="86"/>
      <c r="AD8" s="86"/>
      <c r="AE8" s="86"/>
      <c r="AM8" s="87"/>
      <c r="AN8" s="87"/>
      <c r="AO8" s="87"/>
    </row>
    <row r="9" spans="1:41" x14ac:dyDescent="0.2">
      <c r="M9" s="86"/>
      <c r="N9" s="86"/>
      <c r="O9" s="86"/>
      <c r="P9" s="86"/>
      <c r="Q9" s="86"/>
      <c r="R9" s="86"/>
      <c r="S9" s="86"/>
      <c r="T9" s="86"/>
      <c r="U9" s="86"/>
      <c r="V9" s="86"/>
      <c r="W9" s="86"/>
      <c r="X9" s="86"/>
      <c r="Y9" s="86"/>
      <c r="Z9" s="86"/>
      <c r="AA9" s="86"/>
      <c r="AB9" s="86"/>
      <c r="AC9" s="86"/>
      <c r="AD9" s="86"/>
      <c r="AE9" s="86"/>
      <c r="AM9" s="59"/>
      <c r="AN9" s="59"/>
      <c r="AO9" s="59"/>
    </row>
    <row r="10" spans="1:41" ht="16" x14ac:dyDescent="0.2">
      <c r="M10" s="86" t="str">
        <f>IF('3. Lista de verificação'!J11&gt;=2,'3. Lista de verificação'!L9,"")</f>
        <v>producto 3</v>
      </c>
      <c r="N10" s="86"/>
      <c r="O10" s="86"/>
      <c r="P10" s="86"/>
      <c r="Q10" s="86"/>
      <c r="R10" s="86"/>
      <c r="S10" s="86"/>
      <c r="T10" s="86"/>
      <c r="U10" s="86"/>
      <c r="V10" s="86"/>
      <c r="W10" s="86"/>
      <c r="X10" s="86"/>
      <c r="Y10" s="86"/>
      <c r="Z10" s="86"/>
      <c r="AA10" s="86"/>
      <c r="AB10" s="86"/>
      <c r="AC10" s="86"/>
      <c r="AD10" s="86"/>
      <c r="AE10" s="86"/>
      <c r="AM10" s="60"/>
      <c r="AN10" s="59"/>
      <c r="AO10" s="59"/>
    </row>
    <row r="11" spans="1:41" x14ac:dyDescent="0.2">
      <c r="M11" s="86"/>
      <c r="N11" s="86"/>
      <c r="O11" s="86"/>
      <c r="P11" s="86"/>
      <c r="Q11" s="86"/>
      <c r="R11" s="86"/>
      <c r="S11" s="86"/>
      <c r="T11" s="86"/>
      <c r="U11" s="86"/>
      <c r="V11" s="86"/>
      <c r="W11" s="86"/>
      <c r="X11" s="86"/>
      <c r="Y11" s="86"/>
      <c r="Z11" s="86"/>
      <c r="AA11" s="86"/>
      <c r="AB11" s="86"/>
      <c r="AC11" s="86"/>
      <c r="AD11" s="86"/>
      <c r="AE11" s="86"/>
    </row>
    <row r="12" spans="1:41" x14ac:dyDescent="0.2">
      <c r="M12" s="86" t="str">
        <f>IF('3. Lista de verificação'!$J$11&gt;=3,'3. Lista de verificação'!L10,"")</f>
        <v>producto 6</v>
      </c>
      <c r="N12" s="86"/>
      <c r="O12" s="86"/>
      <c r="P12" s="86"/>
      <c r="Q12" s="86"/>
      <c r="R12" s="86"/>
      <c r="S12" s="86"/>
      <c r="T12" s="86"/>
      <c r="U12" s="86"/>
      <c r="V12" s="86"/>
      <c r="W12" s="86"/>
      <c r="X12" s="86"/>
      <c r="Y12" s="86"/>
      <c r="Z12" s="86"/>
      <c r="AA12" s="86"/>
      <c r="AB12" s="86"/>
      <c r="AC12" s="86"/>
      <c r="AD12" s="86"/>
      <c r="AE12" s="86"/>
    </row>
    <row r="13" spans="1:41" x14ac:dyDescent="0.2">
      <c r="M13" s="86"/>
      <c r="N13" s="86"/>
      <c r="O13" s="86"/>
      <c r="P13" s="86"/>
      <c r="Q13" s="86"/>
      <c r="R13" s="86"/>
      <c r="S13" s="86"/>
      <c r="T13" s="86"/>
      <c r="U13" s="86"/>
      <c r="V13" s="86"/>
      <c r="W13" s="86"/>
      <c r="X13" s="86"/>
      <c r="Y13" s="86"/>
      <c r="Z13" s="86"/>
      <c r="AA13" s="86"/>
      <c r="AB13" s="86"/>
      <c r="AC13" s="86"/>
      <c r="AD13" s="86"/>
      <c r="AE13" s="86"/>
    </row>
    <row r="14" spans="1:41" ht="14" customHeight="1" x14ac:dyDescent="0.2">
      <c r="M14" s="86" t="str">
        <f>IF('3. Lista de verificação'!$J$11&gt;=4,'3. Lista de verificação'!L12,"")</f>
        <v/>
      </c>
      <c r="N14" s="86"/>
      <c r="O14" s="86"/>
      <c r="P14" s="86"/>
      <c r="Q14" s="86"/>
      <c r="R14" s="86"/>
      <c r="S14" s="86"/>
      <c r="T14" s="86"/>
      <c r="U14" s="86"/>
      <c r="V14" s="86"/>
      <c r="W14" s="86"/>
      <c r="X14" s="86"/>
      <c r="Y14" s="86"/>
      <c r="Z14" s="86"/>
      <c r="AA14" s="86"/>
      <c r="AB14" s="86"/>
      <c r="AC14" s="86"/>
      <c r="AD14" s="86"/>
      <c r="AE14" s="86"/>
    </row>
    <row r="15" spans="1:41" ht="14" customHeight="1" x14ac:dyDescent="0.2">
      <c r="M15" s="86"/>
      <c r="N15" s="86"/>
      <c r="O15" s="86"/>
      <c r="P15" s="86"/>
      <c r="Q15" s="86"/>
      <c r="R15" s="86"/>
      <c r="S15" s="86"/>
      <c r="T15" s="86"/>
      <c r="U15" s="86"/>
      <c r="V15" s="86"/>
      <c r="W15" s="86"/>
      <c r="X15" s="86"/>
      <c r="Y15" s="86"/>
      <c r="Z15" s="86"/>
      <c r="AA15" s="86"/>
      <c r="AB15" s="86"/>
      <c r="AC15" s="86"/>
      <c r="AD15" s="86"/>
      <c r="AE15" s="86"/>
    </row>
    <row r="16" spans="1:41" ht="14" customHeight="1" x14ac:dyDescent="0.2">
      <c r="M16" s="86" t="str">
        <f>IF('3. Lista de verificação'!$J$11&gt;=5,'3. Lista de verificação'!L14,"")</f>
        <v/>
      </c>
      <c r="N16" s="86"/>
      <c r="O16" s="86"/>
      <c r="P16" s="86"/>
      <c r="Q16" s="86"/>
      <c r="R16" s="86"/>
      <c r="S16" s="86"/>
      <c r="T16" s="86"/>
      <c r="U16" s="86"/>
      <c r="V16" s="86"/>
      <c r="W16" s="86"/>
      <c r="X16" s="86"/>
      <c r="Y16" s="86"/>
      <c r="Z16" s="86"/>
      <c r="AA16" s="86"/>
      <c r="AB16" s="86"/>
      <c r="AC16" s="86"/>
      <c r="AD16" s="86"/>
      <c r="AE16" s="86"/>
    </row>
    <row r="17" spans="13:31" ht="14" customHeight="1" x14ac:dyDescent="0.2">
      <c r="M17" s="86"/>
      <c r="N17" s="86"/>
      <c r="O17" s="86"/>
      <c r="P17" s="86"/>
      <c r="Q17" s="86"/>
      <c r="R17" s="86"/>
      <c r="S17" s="86"/>
      <c r="T17" s="86"/>
      <c r="U17" s="86"/>
      <c r="V17" s="86"/>
      <c r="W17" s="86"/>
      <c r="X17" s="86"/>
      <c r="Y17" s="86"/>
      <c r="Z17" s="86"/>
      <c r="AA17" s="86"/>
      <c r="AB17" s="86"/>
      <c r="AC17" s="86"/>
      <c r="AD17" s="86"/>
      <c r="AE17" s="86"/>
    </row>
    <row r="18" spans="13:31" ht="14" customHeight="1" x14ac:dyDescent="0.2">
      <c r="M18" s="86" t="str">
        <f>IF('3. Lista de verificação'!$J$11&gt;=6,'3. Lista de verificação'!L16,"")</f>
        <v/>
      </c>
      <c r="N18" s="86"/>
      <c r="O18" s="86"/>
      <c r="P18" s="86"/>
      <c r="Q18" s="86"/>
      <c r="R18" s="86"/>
      <c r="S18" s="86"/>
      <c r="T18" s="86"/>
      <c r="U18" s="86"/>
      <c r="V18" s="86"/>
      <c r="W18" s="86"/>
      <c r="X18" s="86"/>
      <c r="Y18" s="86"/>
      <c r="Z18" s="86"/>
      <c r="AA18" s="86"/>
      <c r="AB18" s="86"/>
      <c r="AC18" s="86"/>
      <c r="AD18" s="86"/>
      <c r="AE18" s="86"/>
    </row>
    <row r="19" spans="13:31" ht="14" customHeight="1" x14ac:dyDescent="0.2">
      <c r="M19" s="86"/>
      <c r="N19" s="86"/>
      <c r="O19" s="86"/>
      <c r="P19" s="86"/>
      <c r="Q19" s="86"/>
      <c r="R19" s="86"/>
      <c r="S19" s="86"/>
      <c r="T19" s="86"/>
      <c r="U19" s="86"/>
      <c r="V19" s="86"/>
      <c r="W19" s="86"/>
      <c r="X19" s="86"/>
      <c r="Y19" s="86"/>
      <c r="Z19" s="86"/>
      <c r="AA19" s="86"/>
      <c r="AB19" s="86"/>
      <c r="AC19" s="86"/>
      <c r="AD19" s="86"/>
      <c r="AE19" s="86"/>
    </row>
    <row r="20" spans="13:31" ht="14" customHeight="1" x14ac:dyDescent="0.2">
      <c r="M20" s="86" t="str">
        <f>IF('3. Lista de verificação'!$J$11&gt;=7,'3. Lista de verificação'!L18,"")</f>
        <v/>
      </c>
      <c r="N20" s="86"/>
      <c r="O20" s="86"/>
      <c r="P20" s="86"/>
      <c r="Q20" s="86"/>
      <c r="R20" s="86"/>
      <c r="S20" s="86"/>
      <c r="T20" s="86"/>
      <c r="U20" s="86"/>
      <c r="V20" s="86"/>
      <c r="W20" s="86"/>
      <c r="X20" s="86"/>
      <c r="Y20" s="86"/>
      <c r="Z20" s="86"/>
      <c r="AA20" s="86"/>
      <c r="AB20" s="86"/>
      <c r="AC20" s="86"/>
      <c r="AD20" s="86"/>
      <c r="AE20" s="86"/>
    </row>
    <row r="21" spans="13:31" ht="14" customHeight="1" x14ac:dyDescent="0.2">
      <c r="M21" s="86"/>
      <c r="N21" s="86"/>
      <c r="O21" s="86"/>
      <c r="P21" s="86"/>
      <c r="Q21" s="86"/>
      <c r="R21" s="86"/>
      <c r="S21" s="86"/>
      <c r="T21" s="86"/>
      <c r="U21" s="86"/>
      <c r="V21" s="86"/>
      <c r="W21" s="86"/>
      <c r="X21" s="86"/>
      <c r="Y21" s="86"/>
      <c r="Z21" s="86"/>
      <c r="AA21" s="86"/>
      <c r="AB21" s="86"/>
      <c r="AC21" s="86"/>
      <c r="AD21" s="86"/>
      <c r="AE21" s="86"/>
    </row>
    <row r="22" spans="13:31" ht="14" customHeight="1" x14ac:dyDescent="0.2">
      <c r="M22" s="86" t="str">
        <f>IF('3. Lista de verificação'!$J$11&gt;=8,'3. Lista de verificação'!L20,"")</f>
        <v/>
      </c>
      <c r="N22" s="86"/>
      <c r="O22" s="86"/>
      <c r="P22" s="86"/>
      <c r="Q22" s="86"/>
      <c r="R22" s="86"/>
      <c r="S22" s="86"/>
      <c r="T22" s="86"/>
      <c r="U22" s="86"/>
      <c r="V22" s="86"/>
      <c r="W22" s="86"/>
      <c r="X22" s="86"/>
      <c r="Y22" s="86"/>
      <c r="Z22" s="86"/>
      <c r="AA22" s="86"/>
      <c r="AB22" s="86"/>
      <c r="AC22" s="86"/>
      <c r="AD22" s="86"/>
      <c r="AE22" s="86"/>
    </row>
    <row r="23" spans="13:31" ht="14" customHeight="1" x14ac:dyDescent="0.2">
      <c r="M23" s="86"/>
      <c r="N23" s="86"/>
      <c r="O23" s="86"/>
      <c r="P23" s="86"/>
      <c r="Q23" s="86"/>
      <c r="R23" s="86"/>
      <c r="S23" s="86"/>
      <c r="T23" s="86"/>
      <c r="U23" s="86"/>
      <c r="V23" s="86"/>
      <c r="W23" s="86"/>
      <c r="X23" s="86"/>
      <c r="Y23" s="86"/>
      <c r="Z23" s="86"/>
      <c r="AA23" s="86"/>
      <c r="AB23" s="86"/>
      <c r="AC23" s="86"/>
      <c r="AD23" s="86"/>
      <c r="AE23" s="86"/>
    </row>
    <row r="24" spans="13:31" ht="14" customHeight="1" x14ac:dyDescent="0.2">
      <c r="M24" s="86" t="str">
        <f>IF('3. Lista de verificação'!$J$11&gt;=9,'3. Lista de verificação'!L22,"")</f>
        <v/>
      </c>
      <c r="N24" s="86"/>
      <c r="O24" s="86"/>
      <c r="P24" s="86"/>
      <c r="Q24" s="86"/>
      <c r="R24" s="86"/>
      <c r="S24" s="86"/>
      <c r="T24" s="86"/>
      <c r="U24" s="86"/>
      <c r="V24" s="86"/>
      <c r="W24" s="86"/>
      <c r="X24" s="86"/>
      <c r="Y24" s="86"/>
      <c r="Z24" s="86"/>
      <c r="AA24" s="86"/>
      <c r="AB24" s="86"/>
      <c r="AC24" s="86"/>
      <c r="AD24" s="86"/>
      <c r="AE24" s="86"/>
    </row>
    <row r="25" spans="13:31" ht="14" customHeight="1" x14ac:dyDescent="0.2">
      <c r="M25" s="86"/>
      <c r="N25" s="86"/>
      <c r="O25" s="86"/>
      <c r="P25" s="86"/>
      <c r="Q25" s="86"/>
      <c r="R25" s="86"/>
      <c r="S25" s="86"/>
      <c r="T25" s="86"/>
      <c r="U25" s="86"/>
      <c r="V25" s="86"/>
      <c r="W25" s="86"/>
      <c r="X25" s="86"/>
      <c r="Y25" s="86"/>
      <c r="Z25" s="86"/>
      <c r="AA25" s="86"/>
      <c r="AB25" s="86"/>
      <c r="AC25" s="86"/>
      <c r="AD25" s="86"/>
      <c r="AE25" s="86"/>
    </row>
    <row r="26" spans="13:31" ht="14" customHeight="1" x14ac:dyDescent="0.2">
      <c r="M26" s="86" t="str">
        <f>IF('3. Lista de verificação'!$J$11&gt;=10,'3. Lista de verificação'!L24,"")</f>
        <v/>
      </c>
      <c r="N26" s="86"/>
      <c r="O26" s="86"/>
      <c r="P26" s="86"/>
      <c r="Q26" s="86"/>
      <c r="R26" s="86"/>
      <c r="S26" s="86"/>
      <c r="T26" s="86"/>
      <c r="U26" s="86"/>
      <c r="V26" s="86"/>
      <c r="W26" s="86"/>
      <c r="X26" s="86"/>
      <c r="Y26" s="86"/>
      <c r="Z26" s="86"/>
      <c r="AA26" s="86"/>
      <c r="AB26" s="86"/>
      <c r="AC26" s="86"/>
      <c r="AD26" s="86"/>
      <c r="AE26" s="86"/>
    </row>
    <row r="27" spans="13:31" ht="14" customHeight="1" x14ac:dyDescent="0.2">
      <c r="M27" s="86"/>
      <c r="N27" s="86"/>
      <c r="O27" s="86"/>
      <c r="P27" s="86"/>
      <c r="Q27" s="86"/>
      <c r="R27" s="86"/>
      <c r="S27" s="86"/>
      <c r="T27" s="86"/>
      <c r="U27" s="86"/>
      <c r="V27" s="86"/>
      <c r="W27" s="86"/>
      <c r="X27" s="86"/>
      <c r="Y27" s="86"/>
      <c r="Z27" s="86"/>
      <c r="AA27" s="86"/>
      <c r="AB27" s="86"/>
      <c r="AC27" s="86"/>
      <c r="AD27" s="86"/>
      <c r="AE27" s="86"/>
    </row>
    <row r="28" spans="13:31" ht="14" customHeight="1" x14ac:dyDescent="0.2">
      <c r="M28" s="86" t="str">
        <f>IF('3. Lista de verificação'!$J$11&gt;=11,'3. Lista de verificação'!L26,"")</f>
        <v/>
      </c>
      <c r="N28" s="86"/>
      <c r="O28" s="86"/>
      <c r="P28" s="86"/>
      <c r="Q28" s="86"/>
      <c r="R28" s="86"/>
      <c r="S28" s="86"/>
      <c r="T28" s="86"/>
      <c r="U28" s="86"/>
      <c r="V28" s="86"/>
      <c r="W28" s="86"/>
      <c r="X28" s="86"/>
      <c r="Y28" s="86"/>
      <c r="Z28" s="86"/>
      <c r="AA28" s="86"/>
      <c r="AB28" s="86"/>
      <c r="AC28" s="86"/>
      <c r="AD28" s="86"/>
      <c r="AE28" s="86"/>
    </row>
    <row r="29" spans="13:31" ht="14" customHeight="1" x14ac:dyDescent="0.2">
      <c r="M29" s="86"/>
      <c r="N29" s="86"/>
      <c r="O29" s="86"/>
      <c r="P29" s="86"/>
      <c r="Q29" s="86"/>
      <c r="R29" s="86"/>
      <c r="S29" s="86"/>
      <c r="T29" s="86"/>
      <c r="U29" s="86"/>
      <c r="V29" s="86"/>
      <c r="W29" s="86"/>
      <c r="X29" s="86"/>
      <c r="Y29" s="86"/>
      <c r="Z29" s="86"/>
      <c r="AA29" s="86"/>
      <c r="AB29" s="86"/>
      <c r="AC29" s="86"/>
      <c r="AD29" s="86"/>
      <c r="AE29" s="86"/>
    </row>
    <row r="30" spans="13:31" ht="14" customHeight="1" x14ac:dyDescent="0.2">
      <c r="M30" s="86" t="str">
        <f>IF('3. Lista de verificação'!$J$11&gt;=12,'3. Lista de verificação'!L28,"")</f>
        <v/>
      </c>
      <c r="N30" s="86"/>
      <c r="O30" s="86"/>
      <c r="P30" s="86"/>
      <c r="Q30" s="86"/>
      <c r="R30" s="86"/>
      <c r="S30" s="86"/>
      <c r="T30" s="86"/>
      <c r="U30" s="86"/>
      <c r="V30" s="86"/>
      <c r="W30" s="86"/>
      <c r="X30" s="86"/>
      <c r="Y30" s="86"/>
      <c r="Z30" s="86"/>
      <c r="AA30" s="86"/>
      <c r="AB30" s="86"/>
      <c r="AC30" s="86"/>
      <c r="AD30" s="86"/>
      <c r="AE30" s="86"/>
    </row>
    <row r="31" spans="13:31" ht="14" customHeight="1" x14ac:dyDescent="0.2">
      <c r="M31" s="86"/>
      <c r="N31" s="86"/>
      <c r="O31" s="86"/>
      <c r="P31" s="86"/>
      <c r="Q31" s="86"/>
      <c r="R31" s="86"/>
      <c r="S31" s="86"/>
      <c r="T31" s="86"/>
      <c r="U31" s="86"/>
      <c r="V31" s="86"/>
      <c r="W31" s="86"/>
      <c r="X31" s="86"/>
      <c r="Y31" s="86"/>
      <c r="Z31" s="86"/>
      <c r="AA31" s="86"/>
      <c r="AB31" s="86"/>
      <c r="AC31" s="86"/>
      <c r="AD31" s="86"/>
      <c r="AE31" s="86"/>
    </row>
    <row r="32" spans="13:31" ht="14" customHeight="1" x14ac:dyDescent="0.2">
      <c r="M32" s="86" t="str">
        <f>IF('3. Lista de verificação'!$J$11&gt;=13,'3. Lista de verificação'!L30,"")</f>
        <v/>
      </c>
      <c r="N32" s="86"/>
      <c r="O32" s="86"/>
      <c r="P32" s="86"/>
      <c r="Q32" s="86"/>
      <c r="R32" s="86"/>
      <c r="S32" s="86"/>
      <c r="T32" s="86"/>
      <c r="U32" s="86"/>
      <c r="V32" s="86"/>
      <c r="W32" s="86"/>
      <c r="X32" s="86"/>
      <c r="Y32" s="86"/>
      <c r="Z32" s="86"/>
      <c r="AA32" s="86"/>
      <c r="AB32" s="86"/>
      <c r="AC32" s="86"/>
      <c r="AD32" s="86"/>
      <c r="AE32" s="86"/>
    </row>
    <row r="33" spans="13:31" ht="14" customHeight="1" x14ac:dyDescent="0.2">
      <c r="M33" s="86"/>
      <c r="N33" s="86"/>
      <c r="O33" s="86"/>
      <c r="P33" s="86"/>
      <c r="Q33" s="86"/>
      <c r="R33" s="86"/>
      <c r="S33" s="86"/>
      <c r="T33" s="86"/>
      <c r="U33" s="86"/>
      <c r="V33" s="86"/>
      <c r="W33" s="86"/>
      <c r="X33" s="86"/>
      <c r="Y33" s="86"/>
      <c r="Z33" s="86"/>
      <c r="AA33" s="86"/>
      <c r="AB33" s="86"/>
      <c r="AC33" s="86"/>
      <c r="AD33" s="86"/>
      <c r="AE33" s="86"/>
    </row>
    <row r="34" spans="13:31" ht="14" customHeight="1" x14ac:dyDescent="0.2">
      <c r="M34" s="86" t="str">
        <f>IF('3. Lista de verificação'!$J$11&gt;=14,'3. Lista de verificação'!L32,"")</f>
        <v/>
      </c>
      <c r="N34" s="86"/>
      <c r="O34" s="86"/>
      <c r="P34" s="86"/>
      <c r="Q34" s="86"/>
      <c r="R34" s="86"/>
      <c r="S34" s="86"/>
      <c r="T34" s="86"/>
      <c r="U34" s="86"/>
      <c r="V34" s="86"/>
      <c r="W34" s="86"/>
      <c r="X34" s="86"/>
      <c r="Y34" s="86"/>
      <c r="Z34" s="86"/>
      <c r="AA34" s="86"/>
      <c r="AB34" s="86"/>
      <c r="AC34" s="86"/>
      <c r="AD34" s="86"/>
      <c r="AE34" s="86"/>
    </row>
    <row r="35" spans="13:31" ht="14" customHeight="1" x14ac:dyDescent="0.2">
      <c r="M35" s="86"/>
      <c r="N35" s="86"/>
      <c r="O35" s="86"/>
      <c r="P35" s="86"/>
      <c r="Q35" s="86"/>
      <c r="R35" s="86"/>
      <c r="S35" s="86"/>
      <c r="T35" s="86"/>
      <c r="U35" s="86"/>
      <c r="V35" s="86"/>
      <c r="W35" s="86"/>
      <c r="X35" s="86"/>
      <c r="Y35" s="86"/>
      <c r="Z35" s="86"/>
      <c r="AA35" s="86"/>
      <c r="AB35" s="86"/>
      <c r="AC35" s="86"/>
      <c r="AD35" s="86"/>
      <c r="AE35" s="86"/>
    </row>
    <row r="36" spans="13:31" ht="14" customHeight="1" x14ac:dyDescent="0.2">
      <c r="M36" s="86" t="str">
        <f>IF('3. Lista de verificação'!$J$11&gt;=15,'3. Lista de verificação'!L34,"")</f>
        <v/>
      </c>
      <c r="N36" s="86"/>
      <c r="O36" s="86"/>
      <c r="P36" s="86"/>
      <c r="Q36" s="86"/>
      <c r="R36" s="86"/>
      <c r="S36" s="86"/>
      <c r="T36" s="86"/>
      <c r="U36" s="86"/>
      <c r="V36" s="86"/>
      <c r="W36" s="86"/>
      <c r="X36" s="86"/>
      <c r="Y36" s="86"/>
      <c r="Z36" s="86"/>
      <c r="AA36" s="86"/>
      <c r="AB36" s="86"/>
      <c r="AC36" s="86"/>
      <c r="AD36" s="86"/>
      <c r="AE36" s="86"/>
    </row>
    <row r="37" spans="13:31" ht="15" customHeight="1" x14ac:dyDescent="0.2">
      <c r="M37" s="86"/>
      <c r="N37" s="86"/>
      <c r="O37" s="86"/>
      <c r="P37" s="86"/>
      <c r="Q37" s="86"/>
      <c r="R37" s="86"/>
      <c r="S37" s="86"/>
      <c r="T37" s="86"/>
      <c r="U37" s="86"/>
      <c r="V37" s="86"/>
      <c r="W37" s="86"/>
      <c r="X37" s="86"/>
      <c r="Y37" s="86"/>
      <c r="Z37" s="86"/>
      <c r="AA37" s="86"/>
      <c r="AB37" s="86"/>
      <c r="AC37" s="86"/>
      <c r="AD37" s="86"/>
      <c r="AE37" s="86"/>
    </row>
  </sheetData>
  <sheetProtection password="DACF" sheet="1" objects="1" scenarios="1" formatCells="0" formatColumns="0" formatRows="0" selectLockedCells="1"/>
  <mergeCells count="24">
    <mergeCell ref="A4:C4"/>
    <mergeCell ref="D4:F4"/>
    <mergeCell ref="G4:I4"/>
    <mergeCell ref="J4:N4"/>
    <mergeCell ref="O4:Z4"/>
    <mergeCell ref="D3:O3"/>
    <mergeCell ref="AB4:AE4"/>
    <mergeCell ref="AM8:AO8"/>
    <mergeCell ref="M8:AE9"/>
    <mergeCell ref="M6:AE7"/>
    <mergeCell ref="M10:AE11"/>
    <mergeCell ref="M12:AE13"/>
    <mergeCell ref="M14:AE15"/>
    <mergeCell ref="M16:AE17"/>
    <mergeCell ref="M18:AE19"/>
    <mergeCell ref="M20:AE21"/>
    <mergeCell ref="M22:AE23"/>
    <mergeCell ref="M24:AE25"/>
    <mergeCell ref="M36:AE37"/>
    <mergeCell ref="M26:AE27"/>
    <mergeCell ref="M28:AE29"/>
    <mergeCell ref="M30:AE31"/>
    <mergeCell ref="M32:AE33"/>
    <mergeCell ref="M34:AE35"/>
  </mergeCells>
  <hyperlinks>
    <hyperlink ref="G4" location="'2. Planejamento'!A1" display="2. PLANEJAMENTO"/>
    <hyperlink ref="J4" location="'3. Lista de verificação'!A1" display="3. LISTA DE VERIFICAÇÃO"/>
    <hyperlink ref="O4" location="'4. Diagrama de Pareto'!A1" display="4. DIAGRAMA DE PARETO"/>
    <hyperlink ref="AB4" location="'5. Saiba Mais'!A1" display="5. SAIBA MAIS"/>
    <hyperlink ref="D4" location="'1. Início'!A1" display="1. INÍCIO"/>
    <hyperlink ref="E4" location="'1. Início'!A1" display="'1. Início'!A1"/>
    <hyperlink ref="F4" location="'1. Início'!A1" display="'1. Início'!A1"/>
    <hyperlink ref="H4" location="'2. Planejamento'!A1" display="'2. Planejamento'!A1"/>
    <hyperlink ref="I4" location="'2. Planejamento'!A1" display="'2. Planejamento'!A1"/>
  </hyperlinks>
  <pageMargins left="0.70000000000000007" right="0.70000000000000007" top="0.75000000000000011" bottom="0.75000000000000011" header="0.30000000000000004" footer="0.30000000000000004"/>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
  <sheetViews>
    <sheetView showGridLines="0" zoomScale="80" zoomScaleNormal="80" zoomScalePageLayoutView="80" workbookViewId="0"/>
  </sheetViews>
  <sheetFormatPr baseColWidth="10" defaultColWidth="10.83203125" defaultRowHeight="13" x14ac:dyDescent="0.15"/>
  <cols>
    <col min="1" max="1" width="5.5" style="3" customWidth="1"/>
    <col min="2" max="2" width="36.6640625" style="3" customWidth="1"/>
    <col min="3" max="3" width="13.6640625" style="3" customWidth="1"/>
    <col min="4" max="4" width="23.5" style="3" customWidth="1"/>
    <col min="5" max="5" width="3.6640625" style="3" customWidth="1"/>
    <col min="6" max="6" width="13.6640625" style="3" customWidth="1"/>
    <col min="7" max="17" width="16.5" style="3" customWidth="1"/>
    <col min="18" max="16384" width="10.83203125" style="3"/>
  </cols>
  <sheetData>
    <row r="1" spans="1:17" ht="16" customHeight="1" x14ac:dyDescent="0.15">
      <c r="A1" s="2"/>
      <c r="B1" s="2"/>
      <c r="C1" s="19"/>
      <c r="D1" s="2"/>
      <c r="E1" s="2"/>
      <c r="F1" s="2"/>
      <c r="G1" s="2"/>
      <c r="H1" s="2"/>
      <c r="I1" s="2"/>
      <c r="J1" s="2"/>
      <c r="K1" s="2"/>
      <c r="L1" s="2"/>
      <c r="M1" s="2"/>
      <c r="N1" s="2"/>
      <c r="O1" s="2"/>
      <c r="P1" s="2"/>
    </row>
    <row r="2" spans="1:17" ht="16" x14ac:dyDescent="0.15">
      <c r="A2" s="2"/>
      <c r="B2" s="2" t="s">
        <v>0</v>
      </c>
      <c r="C2" s="62" t="s">
        <v>7</v>
      </c>
      <c r="D2" s="62"/>
      <c r="E2" s="2"/>
      <c r="F2" s="2"/>
      <c r="G2" s="2"/>
      <c r="H2" s="2"/>
      <c r="I2" s="2"/>
      <c r="J2" s="2"/>
      <c r="K2" s="2"/>
      <c r="L2" s="48"/>
      <c r="M2" s="21"/>
      <c r="N2" s="2"/>
      <c r="O2" s="2"/>
      <c r="P2" s="2"/>
    </row>
    <row r="3" spans="1:17" ht="56" customHeight="1" x14ac:dyDescent="0.15">
      <c r="A3" s="2"/>
      <c r="B3" s="2"/>
      <c r="C3" s="63" t="s">
        <v>9</v>
      </c>
      <c r="D3" s="64"/>
      <c r="E3" s="64"/>
      <c r="F3" s="64"/>
      <c r="G3" s="64"/>
      <c r="H3" s="64"/>
      <c r="I3" s="64"/>
      <c r="J3" s="2"/>
      <c r="K3" s="2"/>
      <c r="L3" s="29"/>
      <c r="M3" s="2"/>
      <c r="N3" s="2"/>
      <c r="O3" s="2"/>
      <c r="P3" s="2"/>
    </row>
    <row r="4" spans="1:17" s="56" customFormat="1" ht="28" customHeight="1" x14ac:dyDescent="0.2">
      <c r="A4" s="53"/>
      <c r="B4" s="54" t="s">
        <v>1</v>
      </c>
      <c r="C4" s="57" t="s">
        <v>7</v>
      </c>
      <c r="D4" s="84" t="s">
        <v>36</v>
      </c>
      <c r="E4" s="74"/>
      <c r="F4" s="73" t="s">
        <v>14</v>
      </c>
      <c r="G4" s="74"/>
      <c r="H4" s="73" t="s">
        <v>15</v>
      </c>
      <c r="I4" s="74"/>
      <c r="J4" s="85" t="s">
        <v>16</v>
      </c>
      <c r="K4" s="81"/>
      <c r="L4" s="58"/>
      <c r="M4" s="53"/>
      <c r="N4" s="53"/>
      <c r="O4" s="53"/>
      <c r="P4" s="53"/>
    </row>
    <row r="5" spans="1:17" x14ac:dyDescent="0.15">
      <c r="A5" s="4"/>
      <c r="B5" s="4"/>
      <c r="C5" s="4"/>
      <c r="D5" s="4"/>
      <c r="E5" s="4"/>
      <c r="F5" s="4"/>
      <c r="G5" s="4"/>
      <c r="H5" s="4"/>
      <c r="I5" s="4"/>
      <c r="J5" s="4"/>
      <c r="K5" s="4"/>
      <c r="L5" s="4"/>
      <c r="M5" s="4"/>
      <c r="N5" s="4"/>
      <c r="O5" s="4"/>
      <c r="P5" s="4"/>
      <c r="Q5" s="4"/>
    </row>
    <row r="6" spans="1:17" x14ac:dyDescent="0.15">
      <c r="A6" s="4"/>
      <c r="B6" s="4"/>
      <c r="C6" s="4"/>
      <c r="D6" s="4"/>
      <c r="E6" s="4"/>
      <c r="F6" s="4"/>
      <c r="G6" s="4"/>
      <c r="H6" s="4"/>
      <c r="I6" s="4"/>
      <c r="J6" s="4"/>
      <c r="K6" s="4"/>
      <c r="L6" s="4"/>
      <c r="M6" s="4"/>
      <c r="N6" s="4"/>
      <c r="O6" s="4"/>
      <c r="P6" s="4"/>
      <c r="Q6" s="4"/>
    </row>
    <row r="7" spans="1:17" ht="28" customHeight="1" x14ac:dyDescent="0.15">
      <c r="A7" s="4"/>
      <c r="B7" s="96" t="s">
        <v>3</v>
      </c>
      <c r="C7" s="96"/>
      <c r="D7" s="96"/>
      <c r="E7" s="96"/>
      <c r="F7" s="96"/>
      <c r="G7" s="97" t="s">
        <v>4</v>
      </c>
      <c r="H7" s="98"/>
      <c r="I7" s="98"/>
      <c r="J7" s="98"/>
      <c r="K7" s="98"/>
      <c r="L7" s="98"/>
      <c r="M7" s="4"/>
      <c r="N7" s="4"/>
      <c r="O7" s="4"/>
      <c r="P7" s="4"/>
      <c r="Q7" s="4"/>
    </row>
    <row r="8" spans="1:17" ht="16" customHeight="1" x14ac:dyDescent="0.15">
      <c r="A8" s="4"/>
      <c r="B8" s="99"/>
      <c r="C8" s="99"/>
      <c r="D8" s="99"/>
      <c r="E8" s="99"/>
      <c r="F8" s="4"/>
      <c r="G8" s="7"/>
      <c r="H8" s="100"/>
      <c r="I8" s="100"/>
      <c r="J8" s="100"/>
      <c r="K8" s="100"/>
      <c r="L8" s="7"/>
      <c r="M8" s="4"/>
      <c r="N8" s="4"/>
      <c r="O8" s="4"/>
      <c r="P8" s="4"/>
      <c r="Q8" s="4"/>
    </row>
    <row r="9" spans="1:17" ht="16" customHeight="1" x14ac:dyDescent="0.15">
      <c r="A9" s="4"/>
      <c r="B9" s="99"/>
      <c r="C9" s="99"/>
      <c r="D9" s="99"/>
      <c r="E9" s="99"/>
      <c r="F9" s="8"/>
      <c r="G9" s="7"/>
      <c r="H9" s="100"/>
      <c r="I9" s="100"/>
      <c r="J9" s="100"/>
      <c r="K9" s="100"/>
      <c r="L9" s="7"/>
      <c r="M9" s="4"/>
      <c r="N9" s="4"/>
      <c r="O9" s="4"/>
      <c r="P9" s="4"/>
      <c r="Q9" s="4"/>
    </row>
    <row r="10" spans="1:17" ht="16" customHeight="1" x14ac:dyDescent="0.15">
      <c r="A10" s="4"/>
      <c r="C10" s="4"/>
      <c r="D10" s="4"/>
      <c r="E10" s="4"/>
      <c r="F10" s="4"/>
      <c r="G10" s="7"/>
      <c r="H10" s="100"/>
      <c r="I10" s="100"/>
      <c r="J10" s="100"/>
      <c r="K10" s="100"/>
      <c r="L10" s="7"/>
      <c r="M10" s="4"/>
      <c r="N10" s="4"/>
      <c r="O10" s="4"/>
      <c r="P10" s="4"/>
      <c r="Q10" s="4"/>
    </row>
    <row r="11" spans="1:17" ht="16" customHeight="1" x14ac:dyDescent="0.15">
      <c r="A11" s="4"/>
      <c r="B11" s="9"/>
      <c r="C11" s="4"/>
      <c r="D11" s="4"/>
      <c r="E11" s="4"/>
      <c r="F11" s="4"/>
      <c r="G11" s="7"/>
      <c r="H11" s="100"/>
      <c r="I11" s="100"/>
      <c r="J11" s="100"/>
      <c r="K11" s="100"/>
      <c r="L11" s="7"/>
      <c r="M11" s="4"/>
      <c r="N11" s="4"/>
      <c r="O11" s="4"/>
      <c r="P11" s="4"/>
      <c r="Q11" s="4"/>
    </row>
    <row r="12" spans="1:17" ht="13" customHeight="1" x14ac:dyDescent="0.15">
      <c r="A12" s="4"/>
      <c r="B12" s="4"/>
      <c r="C12" s="4"/>
      <c r="E12" s="4"/>
      <c r="F12" s="4"/>
      <c r="G12" s="7"/>
      <c r="H12" s="100"/>
      <c r="I12" s="100"/>
      <c r="J12" s="100"/>
      <c r="K12" s="100"/>
      <c r="L12" s="7"/>
      <c r="M12" s="4"/>
      <c r="N12" s="4"/>
      <c r="O12" s="4"/>
      <c r="P12" s="4"/>
      <c r="Q12" s="4"/>
    </row>
    <row r="13" spans="1:17" ht="13" customHeight="1" x14ac:dyDescent="0.15">
      <c r="A13" s="4"/>
      <c r="B13" s="96"/>
      <c r="C13" s="96"/>
      <c r="D13" s="96"/>
      <c r="E13" s="96"/>
      <c r="F13" s="96"/>
      <c r="G13" s="7"/>
      <c r="H13" s="9"/>
      <c r="I13" s="9"/>
      <c r="J13" s="9"/>
      <c r="K13" s="9"/>
      <c r="L13" s="7"/>
      <c r="M13" s="4"/>
      <c r="N13" s="4"/>
      <c r="O13" s="4"/>
      <c r="P13" s="4"/>
      <c r="Q13" s="4"/>
    </row>
    <row r="14" spans="1:17" ht="27" customHeight="1" x14ac:dyDescent="0.15">
      <c r="A14" s="4"/>
      <c r="B14" s="96" t="s">
        <v>5</v>
      </c>
      <c r="C14" s="96"/>
      <c r="D14" s="96"/>
      <c r="E14" s="96"/>
      <c r="F14" s="96"/>
      <c r="G14" s="7"/>
      <c r="H14" s="9"/>
      <c r="I14" s="9"/>
      <c r="J14" s="9"/>
      <c r="K14" s="9"/>
      <c r="L14" s="7"/>
      <c r="M14" s="4"/>
      <c r="N14" s="4"/>
      <c r="O14" s="4"/>
      <c r="P14" s="4"/>
      <c r="Q14" s="4"/>
    </row>
    <row r="15" spans="1:17" ht="16" customHeight="1" x14ac:dyDescent="0.15">
      <c r="A15" s="4"/>
      <c r="B15" s="4"/>
      <c r="C15" s="4"/>
      <c r="D15" s="4"/>
      <c r="E15" s="4"/>
      <c r="F15" s="4"/>
      <c r="G15" s="7"/>
      <c r="H15" s="100"/>
      <c r="I15" s="100"/>
      <c r="J15" s="100"/>
      <c r="K15" s="100"/>
      <c r="L15" s="7"/>
      <c r="M15" s="4"/>
      <c r="N15" s="4"/>
      <c r="O15" s="4"/>
      <c r="P15" s="4"/>
      <c r="Q15" s="4"/>
    </row>
    <row r="16" spans="1:17" ht="16" customHeight="1" x14ac:dyDescent="0.15">
      <c r="A16" s="4"/>
      <c r="B16" s="4"/>
      <c r="C16" s="4"/>
      <c r="D16" s="4"/>
      <c r="E16" s="4"/>
      <c r="F16" s="4"/>
      <c r="G16" s="7"/>
      <c r="H16" s="100"/>
      <c r="I16" s="100"/>
      <c r="J16" s="100"/>
      <c r="K16" s="100"/>
      <c r="L16" s="7"/>
      <c r="M16" s="4"/>
      <c r="N16" s="4"/>
      <c r="O16" s="4"/>
      <c r="P16" s="4"/>
      <c r="Q16" s="4"/>
    </row>
    <row r="17" spans="1:17" ht="16" customHeight="1" x14ac:dyDescent="0.15">
      <c r="A17" s="4"/>
      <c r="B17" s="4"/>
      <c r="C17" s="4"/>
      <c r="D17" s="4"/>
      <c r="E17" s="4"/>
      <c r="F17" s="4"/>
      <c r="G17" s="7"/>
      <c r="H17" s="100"/>
      <c r="I17" s="100"/>
      <c r="J17" s="100"/>
      <c r="K17" s="100"/>
      <c r="L17" s="7"/>
      <c r="M17" s="4"/>
      <c r="N17" s="4"/>
      <c r="O17" s="4"/>
      <c r="P17" s="4"/>
      <c r="Q17" s="4"/>
    </row>
    <row r="18" spans="1:17" ht="16" customHeight="1" x14ac:dyDescent="0.15">
      <c r="A18" s="4"/>
      <c r="B18" s="4"/>
      <c r="C18" s="4"/>
      <c r="D18" s="4"/>
      <c r="E18" s="4"/>
      <c r="F18" s="4"/>
      <c r="G18" s="7"/>
      <c r="H18" s="100"/>
      <c r="I18" s="100"/>
      <c r="J18" s="100"/>
      <c r="K18" s="100"/>
      <c r="L18" s="7"/>
      <c r="M18" s="4"/>
      <c r="N18" s="4"/>
      <c r="O18" s="4"/>
      <c r="P18" s="4"/>
      <c r="Q18" s="4"/>
    </row>
    <row r="19" spans="1:17" ht="24" customHeight="1" x14ac:dyDescent="0.15">
      <c r="A19" s="4"/>
      <c r="B19" s="4"/>
      <c r="C19" s="4"/>
      <c r="D19" s="4"/>
      <c r="E19" s="4"/>
      <c r="F19" s="4"/>
      <c r="G19" s="7"/>
      <c r="H19" s="7"/>
      <c r="I19" s="7"/>
      <c r="J19" s="7"/>
      <c r="K19" s="7"/>
      <c r="L19" s="7"/>
      <c r="M19" s="4"/>
      <c r="N19" s="4"/>
      <c r="O19" s="4"/>
      <c r="P19" s="4"/>
      <c r="Q19" s="4"/>
    </row>
    <row r="20" spans="1:17" ht="29" x14ac:dyDescent="0.15">
      <c r="A20" s="4"/>
      <c r="B20" s="101" t="s">
        <v>6</v>
      </c>
      <c r="C20" s="96"/>
      <c r="D20" s="96"/>
      <c r="E20" s="96"/>
      <c r="F20" s="96"/>
      <c r="G20" s="7"/>
      <c r="H20" s="7"/>
      <c r="I20" s="7"/>
      <c r="J20" s="7"/>
      <c r="K20" s="7"/>
      <c r="L20" s="7"/>
      <c r="M20" s="4"/>
      <c r="N20" s="4"/>
      <c r="O20" s="4"/>
      <c r="P20" s="4"/>
      <c r="Q20" s="4"/>
    </row>
    <row r="21" spans="1:17" x14ac:dyDescent="0.15">
      <c r="A21" s="4"/>
      <c r="B21" s="4"/>
      <c r="C21" s="4"/>
      <c r="D21" s="4"/>
      <c r="E21" s="4"/>
      <c r="F21" s="4"/>
      <c r="G21" s="7"/>
      <c r="H21" s="7"/>
      <c r="I21" s="7"/>
      <c r="J21" s="7"/>
      <c r="K21" s="7"/>
      <c r="L21" s="7"/>
      <c r="M21" s="4"/>
      <c r="N21" s="4"/>
      <c r="O21" s="4"/>
      <c r="P21" s="4"/>
      <c r="Q21" s="4"/>
    </row>
    <row r="22" spans="1:17" x14ac:dyDescent="0.15">
      <c r="A22" s="4"/>
      <c r="B22" s="4"/>
      <c r="C22" s="4"/>
      <c r="D22" s="4"/>
      <c r="E22" s="4"/>
      <c r="F22" s="4"/>
      <c r="G22" s="4"/>
      <c r="H22" s="4"/>
      <c r="I22" s="4"/>
      <c r="J22" s="4"/>
      <c r="K22" s="4"/>
      <c r="L22" s="4"/>
      <c r="M22" s="4"/>
      <c r="N22" s="4"/>
      <c r="O22" s="4"/>
      <c r="P22" s="4"/>
      <c r="Q22" s="4"/>
    </row>
    <row r="23" spans="1:17" x14ac:dyDescent="0.15">
      <c r="A23" s="4"/>
      <c r="B23" s="4"/>
      <c r="C23" s="4"/>
      <c r="D23" s="4"/>
      <c r="E23" s="4"/>
      <c r="F23" s="4"/>
      <c r="G23" s="4"/>
      <c r="H23" s="4"/>
      <c r="I23" s="4"/>
      <c r="J23" s="4"/>
      <c r="K23" s="4"/>
      <c r="L23" s="4"/>
      <c r="M23" s="4"/>
      <c r="N23" s="4"/>
      <c r="O23" s="4"/>
      <c r="P23" s="4"/>
      <c r="Q23" s="4"/>
    </row>
    <row r="24" spans="1:17" x14ac:dyDescent="0.15">
      <c r="A24" s="4"/>
      <c r="B24" s="4"/>
      <c r="C24" s="4"/>
      <c r="D24" s="4"/>
      <c r="E24" s="4"/>
      <c r="F24" s="4"/>
      <c r="G24" s="4"/>
      <c r="H24" s="4"/>
      <c r="I24" s="4"/>
      <c r="J24" s="4"/>
      <c r="K24" s="4"/>
      <c r="L24" s="4"/>
      <c r="M24" s="4"/>
      <c r="N24" s="4"/>
      <c r="O24" s="4"/>
      <c r="P24" s="4"/>
      <c r="Q24" s="4"/>
    </row>
    <row r="25" spans="1:17" x14ac:dyDescent="0.15">
      <c r="A25" s="4"/>
      <c r="B25" s="4"/>
      <c r="C25" s="4"/>
      <c r="D25" s="4"/>
      <c r="E25" s="4"/>
      <c r="F25" s="4"/>
      <c r="G25" s="4"/>
      <c r="H25" s="4"/>
      <c r="I25" s="4"/>
      <c r="J25" s="4"/>
      <c r="K25" s="4"/>
      <c r="L25" s="4"/>
      <c r="M25" s="4"/>
      <c r="N25" s="4"/>
      <c r="O25" s="4"/>
      <c r="P25" s="4"/>
      <c r="Q25" s="4"/>
    </row>
    <row r="26" spans="1:17" x14ac:dyDescent="0.15">
      <c r="A26" s="4"/>
      <c r="B26" s="4"/>
      <c r="C26" s="4"/>
      <c r="D26" s="4"/>
      <c r="E26" s="4"/>
      <c r="F26" s="4"/>
      <c r="G26" s="4"/>
      <c r="H26" s="4"/>
      <c r="I26" s="4"/>
      <c r="J26" s="4"/>
      <c r="K26" s="4"/>
      <c r="L26" s="4"/>
      <c r="M26" s="4"/>
      <c r="N26" s="4"/>
      <c r="O26" s="4"/>
      <c r="P26" s="4"/>
      <c r="Q26" s="4"/>
    </row>
    <row r="27" spans="1:17" x14ac:dyDescent="0.15">
      <c r="A27" s="4"/>
      <c r="B27" s="4"/>
      <c r="C27" s="4"/>
      <c r="D27" s="4"/>
      <c r="E27" s="4"/>
      <c r="F27" s="4"/>
      <c r="G27" s="4"/>
      <c r="H27" s="4"/>
      <c r="I27" s="4"/>
      <c r="J27" s="4"/>
      <c r="K27" s="4"/>
      <c r="L27" s="4"/>
      <c r="M27" s="4"/>
      <c r="N27" s="4"/>
      <c r="O27" s="4"/>
      <c r="P27" s="4"/>
      <c r="Q27" s="4"/>
    </row>
    <row r="28" spans="1:17" x14ac:dyDescent="0.15">
      <c r="A28" s="4"/>
      <c r="B28" s="4"/>
      <c r="C28" s="4"/>
      <c r="D28" s="4"/>
      <c r="E28" s="4"/>
      <c r="F28" s="4"/>
      <c r="G28" s="4"/>
      <c r="H28" s="4"/>
      <c r="I28" s="4"/>
      <c r="J28" s="4"/>
      <c r="K28" s="4"/>
      <c r="L28" s="4"/>
      <c r="M28" s="4"/>
      <c r="N28" s="4"/>
      <c r="O28" s="4"/>
      <c r="P28" s="4"/>
      <c r="Q28" s="4"/>
    </row>
    <row r="29" spans="1:17" x14ac:dyDescent="0.15">
      <c r="A29" s="4"/>
      <c r="B29" s="4"/>
      <c r="C29" s="4"/>
      <c r="D29" s="4"/>
      <c r="E29" s="4"/>
      <c r="F29" s="4"/>
      <c r="G29" s="4"/>
      <c r="H29" s="4"/>
      <c r="I29" s="4"/>
      <c r="J29" s="4"/>
      <c r="K29" s="4"/>
      <c r="L29" s="4"/>
      <c r="M29" s="4"/>
      <c r="N29" s="4"/>
      <c r="O29" s="4"/>
      <c r="P29" s="4"/>
      <c r="Q29" s="4"/>
    </row>
    <row r="30" spans="1:17" x14ac:dyDescent="0.15">
      <c r="A30" s="4"/>
      <c r="B30" s="4"/>
      <c r="C30" s="4"/>
      <c r="D30" s="4"/>
      <c r="E30" s="4"/>
      <c r="F30" s="4"/>
      <c r="G30" s="4"/>
      <c r="H30" s="4"/>
      <c r="I30" s="4"/>
      <c r="J30" s="4"/>
      <c r="K30" s="4"/>
      <c r="L30" s="4"/>
      <c r="M30" s="4"/>
      <c r="N30" s="4"/>
      <c r="O30" s="4"/>
      <c r="P30" s="4"/>
      <c r="Q30" s="4"/>
    </row>
    <row r="31" spans="1:17" x14ac:dyDescent="0.15">
      <c r="A31" s="4"/>
      <c r="B31" s="4"/>
      <c r="C31" s="4"/>
      <c r="D31" s="4"/>
      <c r="E31" s="4"/>
      <c r="F31" s="4"/>
      <c r="G31" s="4"/>
      <c r="H31" s="4"/>
      <c r="I31" s="4"/>
      <c r="J31" s="4"/>
      <c r="K31" s="4"/>
      <c r="L31" s="4"/>
      <c r="M31" s="4"/>
      <c r="N31" s="4"/>
      <c r="O31" s="4"/>
      <c r="P31" s="4"/>
      <c r="Q31" s="4"/>
    </row>
    <row r="32" spans="1:17" x14ac:dyDescent="0.15">
      <c r="A32" s="4"/>
      <c r="B32" s="4"/>
      <c r="C32" s="4"/>
      <c r="D32" s="4"/>
      <c r="E32" s="4"/>
      <c r="F32" s="4"/>
      <c r="G32" s="4"/>
      <c r="H32" s="4"/>
      <c r="I32" s="4"/>
      <c r="J32" s="4"/>
      <c r="K32" s="4"/>
      <c r="L32" s="4"/>
      <c r="M32" s="4"/>
      <c r="N32" s="4"/>
      <c r="O32" s="4"/>
      <c r="P32" s="4"/>
      <c r="Q32" s="4"/>
    </row>
    <row r="33" spans="1:17" x14ac:dyDescent="0.15">
      <c r="A33" s="4"/>
      <c r="B33" s="4"/>
      <c r="C33" s="4"/>
      <c r="D33" s="4"/>
      <c r="E33" s="4"/>
      <c r="F33" s="4"/>
      <c r="G33" s="4"/>
      <c r="H33" s="4"/>
      <c r="I33" s="4"/>
      <c r="J33" s="4"/>
      <c r="K33" s="4"/>
      <c r="L33" s="4"/>
      <c r="M33" s="4"/>
      <c r="N33" s="4"/>
      <c r="O33" s="4"/>
      <c r="P33" s="4"/>
      <c r="Q33" s="4"/>
    </row>
    <row r="34" spans="1:17" x14ac:dyDescent="0.15">
      <c r="A34" s="4"/>
      <c r="B34" s="4"/>
      <c r="C34" s="4"/>
      <c r="D34" s="4"/>
      <c r="E34" s="4"/>
      <c r="F34" s="4"/>
      <c r="G34" s="4"/>
      <c r="H34" s="4"/>
      <c r="I34" s="4"/>
      <c r="J34" s="4"/>
      <c r="K34" s="4"/>
      <c r="L34" s="4"/>
      <c r="M34" s="4"/>
      <c r="N34" s="4"/>
      <c r="O34" s="4"/>
      <c r="P34" s="4"/>
      <c r="Q34" s="4"/>
    </row>
    <row r="35" spans="1:17" x14ac:dyDescent="0.15">
      <c r="A35" s="4"/>
      <c r="B35" s="4"/>
      <c r="C35" s="4"/>
      <c r="D35" s="4"/>
      <c r="E35" s="4"/>
      <c r="F35" s="4"/>
      <c r="G35" s="4"/>
      <c r="H35" s="4"/>
      <c r="I35" s="4"/>
      <c r="J35" s="4"/>
      <c r="K35" s="4"/>
      <c r="L35" s="4"/>
      <c r="M35" s="4"/>
      <c r="N35" s="4"/>
      <c r="O35" s="4"/>
      <c r="P35" s="4"/>
      <c r="Q35" s="4"/>
    </row>
    <row r="36" spans="1:17" x14ac:dyDescent="0.15">
      <c r="A36" s="4"/>
      <c r="B36" s="4"/>
      <c r="C36" s="4"/>
      <c r="D36" s="4"/>
      <c r="E36" s="4"/>
      <c r="F36" s="4"/>
      <c r="G36" s="4"/>
      <c r="H36" s="4"/>
      <c r="I36" s="4"/>
      <c r="J36" s="4"/>
      <c r="K36" s="4"/>
      <c r="L36" s="4"/>
      <c r="M36" s="4"/>
      <c r="N36" s="4"/>
      <c r="O36" s="4"/>
      <c r="P36" s="4"/>
      <c r="Q36" s="4"/>
    </row>
    <row r="37" spans="1:17" x14ac:dyDescent="0.15">
      <c r="A37" s="4"/>
      <c r="B37" s="4"/>
      <c r="C37" s="4"/>
      <c r="D37" s="4"/>
      <c r="E37" s="4"/>
      <c r="F37" s="4"/>
      <c r="G37" s="4"/>
      <c r="H37" s="4"/>
      <c r="I37" s="4"/>
      <c r="J37" s="4"/>
      <c r="K37" s="4"/>
      <c r="L37" s="4"/>
      <c r="M37" s="4"/>
      <c r="N37" s="4"/>
      <c r="O37" s="4"/>
      <c r="P37" s="4"/>
      <c r="Q37" s="4"/>
    </row>
    <row r="38" spans="1:17" x14ac:dyDescent="0.15">
      <c r="A38" s="4"/>
      <c r="B38" s="4"/>
      <c r="C38" s="4"/>
      <c r="D38" s="4"/>
      <c r="E38" s="4"/>
      <c r="F38" s="4"/>
      <c r="G38" s="4"/>
      <c r="H38" s="4"/>
      <c r="I38" s="4"/>
      <c r="J38" s="4"/>
      <c r="K38" s="4"/>
      <c r="L38" s="4"/>
      <c r="M38" s="4"/>
      <c r="N38" s="4"/>
      <c r="O38" s="4"/>
      <c r="P38" s="4"/>
      <c r="Q38" s="4"/>
    </row>
    <row r="39" spans="1:17" x14ac:dyDescent="0.15">
      <c r="A39" s="4"/>
      <c r="B39" s="4"/>
      <c r="C39" s="4"/>
      <c r="D39" s="4"/>
      <c r="E39" s="4"/>
      <c r="F39" s="4"/>
      <c r="G39" s="4"/>
      <c r="H39" s="4"/>
      <c r="I39" s="4"/>
      <c r="J39" s="4"/>
      <c r="K39" s="4"/>
      <c r="L39" s="4"/>
      <c r="M39" s="4"/>
      <c r="N39" s="4"/>
      <c r="O39" s="4"/>
      <c r="P39" s="4"/>
      <c r="Q39" s="4"/>
    </row>
    <row r="40" spans="1:17" x14ac:dyDescent="0.15">
      <c r="A40" s="4"/>
      <c r="B40" s="4"/>
      <c r="C40" s="4"/>
      <c r="D40" s="4"/>
      <c r="E40" s="4"/>
      <c r="F40" s="4"/>
      <c r="G40" s="4"/>
      <c r="H40" s="4"/>
      <c r="I40" s="4"/>
      <c r="J40" s="4"/>
      <c r="K40" s="4"/>
      <c r="L40" s="4"/>
      <c r="M40" s="4"/>
      <c r="N40" s="4"/>
      <c r="O40" s="4"/>
      <c r="P40" s="4"/>
      <c r="Q40" s="4"/>
    </row>
    <row r="41" spans="1:17" x14ac:dyDescent="0.15">
      <c r="A41" s="4"/>
      <c r="B41" s="4"/>
      <c r="C41" s="4"/>
      <c r="D41" s="4"/>
      <c r="E41" s="4"/>
      <c r="F41" s="4"/>
      <c r="G41" s="4"/>
      <c r="H41" s="4"/>
      <c r="I41" s="4"/>
      <c r="J41" s="4"/>
      <c r="K41" s="4"/>
      <c r="L41" s="4"/>
      <c r="M41" s="4"/>
      <c r="N41" s="4"/>
      <c r="O41" s="4"/>
      <c r="P41" s="4"/>
      <c r="Q41" s="4"/>
    </row>
    <row r="42" spans="1:17" x14ac:dyDescent="0.15">
      <c r="A42" s="4"/>
      <c r="B42" s="4"/>
      <c r="C42" s="4"/>
      <c r="D42" s="4"/>
      <c r="E42" s="4"/>
      <c r="F42" s="4"/>
      <c r="G42" s="4"/>
      <c r="H42" s="4"/>
      <c r="I42" s="4"/>
      <c r="J42" s="4"/>
      <c r="K42" s="4"/>
      <c r="L42" s="4"/>
      <c r="M42" s="4"/>
      <c r="N42" s="4"/>
      <c r="O42" s="4"/>
      <c r="P42" s="4"/>
      <c r="Q42" s="4"/>
    </row>
    <row r="43" spans="1:17" x14ac:dyDescent="0.15">
      <c r="A43" s="4"/>
      <c r="B43" s="4"/>
      <c r="C43" s="4"/>
      <c r="D43" s="4"/>
      <c r="E43" s="4"/>
      <c r="F43" s="4"/>
      <c r="G43" s="4"/>
      <c r="H43" s="4"/>
      <c r="I43" s="4"/>
      <c r="J43" s="4"/>
      <c r="K43" s="4"/>
      <c r="L43" s="4"/>
      <c r="M43" s="4"/>
      <c r="N43" s="4"/>
      <c r="O43" s="4"/>
      <c r="P43" s="4"/>
      <c r="Q43" s="4"/>
    </row>
  </sheetData>
  <sheetProtection password="DACF" sheet="1" objects="1" scenarios="1" formatCells="0" formatColumns="0" formatRows="0" selectLockedCells="1"/>
  <mergeCells count="22">
    <mergeCell ref="H16:K16"/>
    <mergeCell ref="H17:K17"/>
    <mergeCell ref="H18:K18"/>
    <mergeCell ref="B20:F20"/>
    <mergeCell ref="H10:K10"/>
    <mergeCell ref="H11:K11"/>
    <mergeCell ref="H12:K12"/>
    <mergeCell ref="B13:F13"/>
    <mergeCell ref="B14:F14"/>
    <mergeCell ref="H15:K15"/>
    <mergeCell ref="B7:F7"/>
    <mergeCell ref="G7:L7"/>
    <mergeCell ref="B8:E8"/>
    <mergeCell ref="H8:K8"/>
    <mergeCell ref="B9:E9"/>
    <mergeCell ref="H9:K9"/>
    <mergeCell ref="J4:K4"/>
    <mergeCell ref="C2:D2"/>
    <mergeCell ref="C3:I3"/>
    <mergeCell ref="D4:E4"/>
    <mergeCell ref="F4:G4"/>
    <mergeCell ref="H4:I4"/>
  </mergeCells>
  <phoneticPr fontId="23" type="noConversion"/>
  <hyperlinks>
    <hyperlink ref="D4" location="'2. Planejamento'!A1" display="2. PLANEJAMENTO"/>
    <hyperlink ref="F4" location="'3. Lista de verificação'!A1" display="3. LISTA DE VERIFICAÇÃO"/>
    <hyperlink ref="H4" location="'4. Diagrama de Pareto'!A1" display="4. DIAGRAMA DE PARETO"/>
    <hyperlink ref="J4" location="'5. Saiba Mais'!A1" display="5. SAIBA MAIS"/>
    <hyperlink ref="E4" location="'2. Planejamento'!A1" display="'2. Planejamento'!A1"/>
    <hyperlink ref="G4" location="'3. Lista de verificação'!A1" display="'3. Lista de verificação'!A1"/>
    <hyperlink ref="I4" location="'4. Diagrama de Pareto'!A1" display="'4. Diagrama de Pareto'!A1"/>
    <hyperlink ref="K4" location="'5. Saiba Mais'!A1" display="'5. Saiba Mais'!A1"/>
    <hyperlink ref="C4" location="'1. Início'!A1" display="1. INÍCIO"/>
  </hyperlinks>
  <pageMargins left="0.75000000000000011" right="0.75000000000000011"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5</vt:i4>
      </vt:variant>
    </vt:vector>
  </HeadingPairs>
  <TitlesOfParts>
    <vt:vector size="5" baseType="lpstr">
      <vt:lpstr>1. Início</vt:lpstr>
      <vt:lpstr>2. Planejamento</vt:lpstr>
      <vt:lpstr>3. Lista de verificação</vt:lpstr>
      <vt:lpstr>4. Diagrama de Pareto</vt:lpstr>
      <vt:lpstr>5. Saiba Mais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DIAGRAMA DE ISHIKAWA - Priorização dos Problemas - Gesmar</dc:title>
  <dc:creator>Jose Ronaldo</dc:creator>
  <cp:lastModifiedBy>Usuário do Microsoft Office</cp:lastModifiedBy>
  <cp:lastPrinted>2013-12-17T19:25:24Z</cp:lastPrinted>
  <dcterms:created xsi:type="dcterms:W3CDTF">2013-12-16T17:36:37Z</dcterms:created>
  <dcterms:modified xsi:type="dcterms:W3CDTF">2018-01-17T19:54:37Z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TC019926229991</vt:lpwstr>
  </property>
</Properties>
</file>