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loudadmwiwynn-my.sharepoint.com/personal/juan_verdugo_wiwynn_com/Documents/Documents/Plantillas excel/"/>
    </mc:Choice>
  </mc:AlternateContent>
  <xr:revisionPtr revIDLastSave="19" documentId="13_ncr:1_{EA6B526D-71BF-4A5C-9238-EC2BAEA106AA}" xr6:coauthVersionLast="47" xr6:coauthVersionMax="47" xr10:uidLastSave="{9C8F014F-4724-48CE-ACF0-28792C97C3DC}"/>
  <bookViews>
    <workbookView xWindow="28680" yWindow="-3915" windowWidth="29040" windowHeight="15720" tabRatio="796" firstSheet="4" activeTab="7" xr2:uid="{00000000-000D-0000-FFFF-FFFF00000000}"/>
  </bookViews>
  <sheets>
    <sheet name="GR_dir" sheetId="66" r:id="rId1"/>
    <sheet name="GR_int" sheetId="56" r:id="rId2"/>
    <sheet name="GR_area" sheetId="58" r:id="rId3"/>
    <sheet name="GR_reun" sheetId="59" r:id="rId4"/>
    <sheet name="PL_prob" sheetId="60" r:id="rId5"/>
    <sheet name="PL_causa" sheetId="61" r:id="rId6"/>
    <sheet name="PL_pq's" sheetId="62" r:id="rId7"/>
    <sheet name="DO_a.nec" sheetId="63" r:id="rId8"/>
    <sheet name="CH_cntrl" sheetId="64" r:id="rId9"/>
    <sheet name="ACT_result" sheetId="67" r:id="rId10"/>
    <sheet name="ACT_licao" sheetId="69" r:id="rId11"/>
    <sheet name="ACT_padrao" sheetId="70" r:id="rId12"/>
    <sheet name="DSH_pdca" sheetId="71" r:id="rId13"/>
    <sheet name="DSH_peixe" sheetId="74" r:id="rId14"/>
    <sheet name="DSH_corr" sheetId="80" r:id="rId15"/>
    <sheet name="INI" sheetId="11" r:id="rId16"/>
    <sheet name="DUV" sheetId="52" r:id="rId17"/>
    <sheet name="SUG" sheetId="53" r:id="rId18"/>
    <sheet name="LUZ" sheetId="54" r:id="rId19"/>
  </sheets>
  <definedNames>
    <definedName name="_xlnm._FilterDatabase" localSheetId="14" hidden="1">DSH_corr!#REF!</definedName>
    <definedName name="_xlnm._FilterDatabase" localSheetId="12" hidden="1">DSH_pdca!#REF!</definedName>
    <definedName name="_xlnm._FilterDatabase" localSheetId="13" hidden="1">DSH_peixe!$C$5:$C$22</definedName>
    <definedName name="AREAS">OFFSET(GR_area!$C$6,0,0,COUNTA(GR_area!$C$6:$C$25),1)</definedName>
    <definedName name="CAUSA">OFFSET(PL_causa!$C$6,0,0,COUNTA(PL_causa!$C$6:$C$23),1)</definedName>
    <definedName name="CORREÇÕES" localSheetId="14">DSH_corr!$C$18:$D$20</definedName>
    <definedName name="DE1A100">PL_causa!$B$6:$B$117</definedName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Impostos">#REF!</definedName>
    <definedName name="INTEGRANTE">GR_int!$C$6:$G$55</definedName>
    <definedName name="Investimentos">#REF!</definedName>
    <definedName name="NOME">OFFSET(GR_int!$C$6,0,0,COUNTA(GR_int!$C$6:$C$55),1)</definedName>
    <definedName name="PADRÕES" localSheetId="14">DSH_corr!$I$18:$J$20</definedName>
    <definedName name="Receitas_com_Produtos">#REF!</definedName>
    <definedName name="Receitas_Com_Serviços">#REF!</definedName>
    <definedName name="Receitas_Não_Operacionais">#REF!</definedName>
  </definedNames>
  <calcPr calcId="191029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" i="71" l="1"/>
  <c r="M6" i="71"/>
  <c r="C18" i="71"/>
  <c r="C12" i="71"/>
  <c r="I6" i="80"/>
  <c r="L6" i="80"/>
  <c r="C6" i="80"/>
  <c r="F6" i="80"/>
  <c r="E8" i="67"/>
  <c r="E10" i="67"/>
  <c r="F8" i="67"/>
  <c r="F10" i="67"/>
  <c r="G8" i="67"/>
  <c r="G10" i="67"/>
  <c r="H8" i="67"/>
  <c r="H10" i="67"/>
  <c r="I8" i="67"/>
  <c r="I10" i="67"/>
  <c r="J8" i="67"/>
  <c r="J10" i="67"/>
  <c r="K8" i="67"/>
  <c r="K10" i="67"/>
  <c r="L10" i="67"/>
  <c r="M10" i="67"/>
  <c r="N10" i="67"/>
  <c r="O10" i="67"/>
  <c r="D8" i="67"/>
  <c r="D10" i="67"/>
  <c r="E7" i="64"/>
  <c r="H7" i="64"/>
  <c r="E8" i="64"/>
  <c r="H8" i="64"/>
  <c r="E9" i="64"/>
  <c r="H9" i="64"/>
  <c r="E10" i="64"/>
  <c r="H10" i="64"/>
  <c r="E11" i="64"/>
  <c r="H11" i="64"/>
  <c r="E12" i="64"/>
  <c r="H12" i="64"/>
  <c r="E13" i="64"/>
  <c r="H13" i="64"/>
  <c r="E14" i="64"/>
  <c r="H14" i="64"/>
  <c r="E15" i="64"/>
  <c r="H15" i="64"/>
  <c r="E16" i="64"/>
  <c r="H16" i="64"/>
  <c r="E17" i="64"/>
  <c r="H17" i="64"/>
  <c r="E18" i="64"/>
  <c r="H18" i="64"/>
  <c r="E19" i="64"/>
  <c r="H19" i="64"/>
  <c r="E20" i="64"/>
  <c r="H20" i="64"/>
  <c r="E21" i="64"/>
  <c r="H21" i="64"/>
  <c r="E22" i="64"/>
  <c r="H22" i="64"/>
  <c r="E23" i="64"/>
  <c r="H23" i="64"/>
  <c r="E6" i="64"/>
  <c r="H6" i="64"/>
  <c r="J20" i="80"/>
  <c r="D20" i="80"/>
  <c r="J19" i="80"/>
  <c r="D19" i="80"/>
  <c r="J18" i="80"/>
  <c r="D18" i="80"/>
  <c r="D14" i="64"/>
  <c r="I24" i="74"/>
  <c r="J24" i="74"/>
  <c r="K24" i="74"/>
  <c r="L24" i="74"/>
  <c r="M24" i="74"/>
  <c r="N24" i="74"/>
  <c r="B40" i="74" a="1"/>
  <c r="B40" i="74"/>
  <c r="A40" i="74" a="1"/>
  <c r="A40" i="74"/>
  <c r="B39" i="74" a="1"/>
  <c r="B39" i="74"/>
  <c r="A39" i="74" a="1"/>
  <c r="A39" i="74"/>
  <c r="B38" i="74" a="1"/>
  <c r="B38" i="74"/>
  <c r="A38" i="74" a="1"/>
  <c r="A38" i="74"/>
  <c r="B37" i="74" a="1"/>
  <c r="B37" i="74"/>
  <c r="A37" i="74" a="1"/>
  <c r="A37" i="74"/>
  <c r="B36" i="74" a="1"/>
  <c r="B36" i="74"/>
  <c r="A36" i="74" a="1"/>
  <c r="A36" i="74"/>
  <c r="A23" i="74" a="1"/>
  <c r="A23" i="74"/>
  <c r="A24" i="74" a="1"/>
  <c r="A24" i="74"/>
  <c r="A25" i="74" a="1"/>
  <c r="A25" i="74"/>
  <c r="A26" i="74" a="1"/>
  <c r="A26" i="74"/>
  <c r="A27" i="74" a="1"/>
  <c r="A27" i="74"/>
  <c r="A28" i="74" a="1"/>
  <c r="A28" i="74"/>
  <c r="A29" i="74" a="1"/>
  <c r="A29" i="74"/>
  <c r="A30" i="74" a="1"/>
  <c r="A30" i="74"/>
  <c r="A31" i="74" a="1"/>
  <c r="A31" i="74"/>
  <c r="A32" i="74" a="1"/>
  <c r="A32" i="74"/>
  <c r="A33" i="74" a="1"/>
  <c r="A33" i="74"/>
  <c r="A34" i="74" a="1"/>
  <c r="A34" i="74"/>
  <c r="A35" i="74" a="1"/>
  <c r="A35" i="74"/>
  <c r="B35" i="74" a="1"/>
  <c r="B35" i="74"/>
  <c r="B34" i="74" a="1"/>
  <c r="B34" i="74"/>
  <c r="B33" i="74" a="1"/>
  <c r="B33" i="74"/>
  <c r="B26" i="74" a="1"/>
  <c r="B26" i="74"/>
  <c r="B32" i="74" a="1"/>
  <c r="B32" i="74"/>
  <c r="B31" i="74" a="1"/>
  <c r="B31" i="74"/>
  <c r="B30" i="74" a="1"/>
  <c r="B30" i="74"/>
  <c r="B27" i="74" a="1"/>
  <c r="B27" i="74"/>
  <c r="B28" i="74" a="1"/>
  <c r="B28" i="74"/>
  <c r="B24" i="74" a="1"/>
  <c r="B24" i="74"/>
  <c r="B25" i="74" a="1"/>
  <c r="B25" i="74"/>
  <c r="B23" i="74" a="1"/>
  <c r="B23" i="74"/>
  <c r="B29" i="74" a="1"/>
  <c r="B29" i="74"/>
  <c r="AU6" i="74"/>
  <c r="C6" i="71"/>
  <c r="C9" i="71"/>
  <c r="P9" i="67"/>
  <c r="L8" i="67"/>
  <c r="M8" i="67"/>
  <c r="N8" i="67"/>
  <c r="O8" i="67"/>
  <c r="O7" i="67"/>
  <c r="N7" i="67"/>
  <c r="M7" i="67"/>
  <c r="L7" i="67"/>
  <c r="K7" i="67"/>
  <c r="J7" i="67"/>
  <c r="I7" i="67"/>
  <c r="H7" i="67"/>
  <c r="G7" i="67"/>
  <c r="F7" i="67"/>
  <c r="E7" i="67"/>
  <c r="D7" i="67"/>
  <c r="C14" i="64"/>
  <c r="C15" i="64"/>
  <c r="C16" i="64"/>
  <c r="C17" i="64"/>
  <c r="C18" i="64"/>
  <c r="C12" i="64"/>
  <c r="I23" i="63"/>
  <c r="F23" i="64"/>
  <c r="D23" i="64"/>
  <c r="C23" i="64"/>
  <c r="I22" i="63"/>
  <c r="F22" i="64"/>
  <c r="D22" i="64"/>
  <c r="C22" i="64"/>
  <c r="I21" i="63"/>
  <c r="F21" i="64"/>
  <c r="D21" i="64"/>
  <c r="C21" i="64"/>
  <c r="I20" i="63"/>
  <c r="F20" i="64"/>
  <c r="D20" i="64"/>
  <c r="C20" i="64"/>
  <c r="I19" i="63"/>
  <c r="F19" i="64"/>
  <c r="D19" i="64"/>
  <c r="C19" i="64"/>
  <c r="I18" i="63"/>
  <c r="F18" i="64"/>
  <c r="D18" i="64"/>
  <c r="I17" i="63"/>
  <c r="F17" i="64"/>
  <c r="D17" i="64"/>
  <c r="I16" i="63"/>
  <c r="F16" i="64"/>
  <c r="D16" i="64"/>
  <c r="I15" i="63"/>
  <c r="F15" i="64"/>
  <c r="D15" i="64"/>
  <c r="I14" i="63"/>
  <c r="F14" i="64"/>
  <c r="I13" i="63"/>
  <c r="F13" i="64"/>
  <c r="D13" i="64"/>
  <c r="C13" i="64"/>
  <c r="I12" i="63"/>
  <c r="F12" i="64"/>
  <c r="D12" i="64"/>
  <c r="I11" i="63"/>
  <c r="F11" i="64"/>
  <c r="D11" i="64"/>
  <c r="C11" i="64"/>
  <c r="I10" i="63"/>
  <c r="F10" i="64"/>
  <c r="D10" i="64"/>
  <c r="C10" i="64"/>
  <c r="I9" i="63"/>
  <c r="F9" i="64"/>
  <c r="D9" i="64"/>
  <c r="C9" i="64"/>
  <c r="I8" i="63"/>
  <c r="F8" i="64"/>
  <c r="D8" i="64"/>
  <c r="C8" i="64"/>
  <c r="I7" i="63"/>
  <c r="F7" i="64"/>
  <c r="D7" i="64"/>
  <c r="C7" i="64"/>
  <c r="I6" i="63"/>
  <c r="F6" i="64"/>
  <c r="C6" i="64"/>
  <c r="D6" i="64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C6" i="62"/>
  <c r="C7" i="62"/>
  <c r="C23" i="62"/>
  <c r="C22" i="62"/>
  <c r="C21" i="62"/>
  <c r="C20" i="62"/>
  <c r="C19" i="62"/>
  <c r="C18" i="62"/>
  <c r="C17" i="62"/>
  <c r="C16" i="62"/>
  <c r="C15" i="62"/>
  <c r="C14" i="62"/>
  <c r="C13" i="62"/>
  <c r="C12" i="62"/>
  <c r="C11" i="62"/>
  <c r="C10" i="62"/>
  <c r="C9" i="62"/>
  <c r="C8" i="62"/>
  <c r="O9" i="60"/>
  <c r="J5" i="60"/>
  <c r="N8" i="60"/>
  <c r="M8" i="60"/>
  <c r="L8" i="60"/>
  <c r="K8" i="60"/>
  <c r="J8" i="60"/>
  <c r="I8" i="60"/>
  <c r="H8" i="60"/>
  <c r="G8" i="60"/>
  <c r="F8" i="60"/>
  <c r="E8" i="60"/>
  <c r="D8" i="60"/>
  <c r="C8" i="60"/>
  <c r="D5" i="60"/>
  <c r="P8" i="67"/>
  <c r="M27" i="74" a="1"/>
  <c r="M27" i="74"/>
  <c r="K27" i="74" a="1"/>
  <c r="K27" i="74"/>
  <c r="I27" i="74" a="1"/>
  <c r="I27" i="74"/>
  <c r="M26" i="74" a="1"/>
  <c r="M26" i="74"/>
  <c r="K26" i="74" a="1"/>
  <c r="K26" i="74"/>
  <c r="I26" i="74" a="1"/>
  <c r="I26" i="74"/>
  <c r="M25" i="74" a="1"/>
  <c r="M25" i="74"/>
  <c r="K25" i="74" a="1"/>
  <c r="K25" i="74"/>
  <c r="I25" i="74" a="1"/>
  <c r="I25" i="74"/>
  <c r="N27" i="74" a="1"/>
  <c r="N27" i="74"/>
  <c r="L27" i="74" a="1"/>
  <c r="L27" i="74"/>
  <c r="J27" i="74" a="1"/>
  <c r="J27" i="74"/>
  <c r="N26" i="74" a="1"/>
  <c r="N26" i="74"/>
  <c r="L26" i="74" a="1"/>
  <c r="L26" i="74"/>
  <c r="J26" i="74" a="1"/>
  <c r="J26" i="74"/>
  <c r="N25" i="74" a="1"/>
  <c r="N25" i="74"/>
  <c r="L25" i="74" a="1"/>
  <c r="L25" i="74"/>
  <c r="J25" i="74" a="1"/>
  <c r="J25" i="74"/>
  <c r="P10" i="67"/>
  <c r="AI17" i="74"/>
  <c r="CB17" i="74"/>
  <c r="AI10" i="74"/>
  <c r="CB10" i="74"/>
  <c r="S8" i="74"/>
  <c r="BL8" i="74"/>
  <c r="T17" i="74"/>
  <c r="BM17" i="74"/>
  <c r="T10" i="74"/>
  <c r="BM10" i="74"/>
  <c r="D19" i="74"/>
  <c r="AW19" i="74"/>
  <c r="U15" i="74"/>
  <c r="BN15" i="74"/>
  <c r="D8" i="74"/>
  <c r="AW8" i="74"/>
  <c r="F15" i="74"/>
  <c r="AY15" i="74"/>
  <c r="AY12" i="74"/>
  <c r="F12" i="74"/>
  <c r="CC15" i="74"/>
  <c r="AJ15" i="74"/>
  <c r="AJ12" i="74"/>
  <c r="CC12" i="74"/>
  <c r="U12" i="74"/>
  <c r="BN12" i="74"/>
  <c r="AX17" i="74"/>
  <c r="E17" i="74"/>
  <c r="AH19" i="74"/>
  <c r="CA19" i="74"/>
  <c r="E10" i="74"/>
  <c r="AX10" i="74"/>
  <c r="AH8" i="74"/>
  <c r="CA8" i="74"/>
  <c r="BL19" i="74"/>
  <c r="S19" i="74"/>
</calcChain>
</file>

<file path=xl/sharedStrings.xml><?xml version="1.0" encoding="utf-8"?>
<sst xmlns="http://schemas.openxmlformats.org/spreadsheetml/2006/main" count="289" uniqueCount="216">
  <si>
    <t>¿Preguntas? Haga clic en los enlaces presentes en la hoja de cálculo para ver vídeos explicativos sobre el método, el llenado y el análisis de cada pestaña!</t>
  </si>
  <si>
    <t>Paso 1</t>
  </si>
  <si>
    <t>Paso 2</t>
  </si>
  <si>
    <t>Paso 3</t>
  </si>
  <si>
    <t>Paso 4</t>
  </si>
  <si>
    <t>Paso 5</t>
  </si>
  <si>
    <t>Hoja de Plan de Negocios</t>
  </si>
  <si>
    <t>Hojas estudio de viabilidad económica</t>
  </si>
  <si>
    <t>hoja FODA</t>
  </si>
  <si>
    <t>Hoja de Planificación Estratégica</t>
  </si>
  <si>
    <t>IMPORTANTE: seguir los pasos de EJECUCIÓN</t>
  </si>
  <si>
    <t>1. Como liberar las pestañas de la hoja de cálculo?</t>
  </si>
  <si>
    <t>2. Introducir el logotipo de mi empresa?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</si>
  <si>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</si>
  <si>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</si>
  <si>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3. La adición de más líneas en los lanzamientos?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</si>
  <si>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</si>
  <si>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t>4. ¿Cómo puedo cambiar el tamaño de una columna o fila de la hoja de cálculo?</t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</si>
  <si>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</si>
  <si>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6. ¿Cómo se cambia la moneda de la hoja de cálculo?</t>
  </si>
  <si>
    <r>
      <t>Seleccione los campos que desea cambiar la moneda. Haga clic en el botón derecho y seleccione la opción</t>
    </r>
    <r>
      <rPr>
        <b/>
        <sz val="12"/>
        <rFont val="Calibri"/>
        <family val="2"/>
        <scheme val="minor"/>
      </rPr>
      <t>Formato de celdas</t>
    </r>
    <r>
      <rPr>
        <sz val="12"/>
        <color theme="1" tint="0.249977111117893"/>
        <rFont val="Calibri"/>
        <family val="2"/>
        <scheme val="minor"/>
      </rPr>
      <t>. Cambiar el símbolo de la pestaña formato deseado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Ver más en este enlace - http://blog.luz.vc/excel/como-transformar-valores-excel-de-real-para-dolar-euro-ou-kwanza/</t>
    </r>
  </si>
  <si>
    <t>HOJAS DE LUZ</t>
  </si>
  <si>
    <t>Paquete con 9 hojas de cálculo financieras</t>
  </si>
  <si>
    <t>La luz es una empresa especializada en el desarrollo de productos digitales para el negocio. Desde 2005 ayudamos a los empresarios y administradores a superar sus desafíos en sus respectivas áreas de trabajo. Aprender un poco más de la Luz y descubra cómo podemos ayudar!</t>
  </si>
  <si>
    <t>5. ¿Cómo se utilizan los cuadros de mando de las listas de selección en Mac?</t>
  </si>
  <si>
    <t>Para utilizar cualquier lista en un cuadro combinado (cuadro de selección de los meses o plan de cuentas) en Excel para Mac, basta con hacer clic y presiona en el cuadro, seleccione la opción deseada y suelte el botón. Si intenta dar sólo un clic, la lista no va a funcionar.</t>
  </si>
  <si>
    <t>Paso 6</t>
  </si>
  <si>
    <t>Aquí puede ver los resultados de lo que se ha rellenado la hoja de trabajo.</t>
  </si>
  <si>
    <t>Nombre del grupo</t>
  </si>
  <si>
    <t>Fecha de creación</t>
  </si>
  <si>
    <t>Las áreas de enfoque</t>
  </si>
  <si>
    <t>problema analizado</t>
  </si>
  <si>
    <t>ventana principal</t>
  </si>
  <si>
    <t>Los indicadores secundarios</t>
  </si>
  <si>
    <t>nombre</t>
  </si>
  <si>
    <t>áreas</t>
  </si>
  <si>
    <t>área</t>
  </si>
  <si>
    <t>teléfono</t>
  </si>
  <si>
    <t>E-mail</t>
  </si>
  <si>
    <t>observaciones</t>
  </si>
  <si>
    <t>fecha</t>
  </si>
  <si>
    <t>tiempo</t>
  </si>
  <si>
    <t>lugar</t>
  </si>
  <si>
    <t>tema</t>
  </si>
  <si>
    <t>estatus</t>
  </si>
  <si>
    <t>problema</t>
  </si>
  <si>
    <t>causa</t>
  </si>
  <si>
    <t>nivel crítico</t>
  </si>
  <si>
    <t>Acción (lo)</t>
  </si>
  <si>
    <t>Responsable (OMS)</t>
  </si>
  <si>
    <t>Área (dónde)</t>
  </si>
  <si>
    <t>Fin (a)</t>
  </si>
  <si>
    <t>acción</t>
  </si>
  <si>
    <t>Se le ocurrió como estaba previsto?</t>
  </si>
  <si>
    <t>Ayudado a resolver el problema?</t>
  </si>
  <si>
    <t>indicador de sentido</t>
  </si>
  <si>
    <t>Número de Grupo Uno</t>
  </si>
  <si>
    <t>Resolver problemas</t>
  </si>
  <si>
    <t>Total</t>
  </si>
  <si>
    <t>Ventas brutas</t>
  </si>
  <si>
    <t>1 ¿Por qué?</t>
  </si>
  <si>
    <t>2 ¿Por qué?</t>
  </si>
  <si>
    <t>3. ¿Por qué?</t>
  </si>
  <si>
    <t>4. ¿Por qué?</t>
  </si>
  <si>
    <t>5 ¿Por qué?</t>
  </si>
  <si>
    <t>materiales</t>
  </si>
  <si>
    <t>Mano de obra</t>
  </si>
  <si>
    <t>método</t>
  </si>
  <si>
    <t>máquinas</t>
  </si>
  <si>
    <t>Medio ambiente</t>
  </si>
  <si>
    <t>Pq 1 1</t>
  </si>
  <si>
    <t>1 2 pq</t>
  </si>
  <si>
    <t>1 pq 4</t>
  </si>
  <si>
    <t>1 cuz 5</t>
  </si>
  <si>
    <t>1 pq 6</t>
  </si>
  <si>
    <t>1 pq 3</t>
  </si>
  <si>
    <t>2 pq 1</t>
  </si>
  <si>
    <t>2 pq 2</t>
  </si>
  <si>
    <t>2 pq 4</t>
  </si>
  <si>
    <t>2 pq 5</t>
  </si>
  <si>
    <t>2 pq 6</t>
  </si>
  <si>
    <t>2 pq 3</t>
  </si>
  <si>
    <t>3 pq 1</t>
  </si>
  <si>
    <t>3 pq 2</t>
  </si>
  <si>
    <t>3 pq 4</t>
  </si>
  <si>
    <t>3 pq 5</t>
  </si>
  <si>
    <t>3 6PM</t>
  </si>
  <si>
    <t>4 pq 1</t>
  </si>
  <si>
    <t>5 pq 1</t>
  </si>
  <si>
    <t>3 pq 3</t>
  </si>
  <si>
    <t>4 pq 2</t>
  </si>
  <si>
    <t>4 pq 4</t>
  </si>
  <si>
    <t>4 pq 5</t>
  </si>
  <si>
    <t>4 pq 6</t>
  </si>
  <si>
    <t>4 pq 3</t>
  </si>
  <si>
    <t>5 pq 2</t>
  </si>
  <si>
    <t>5 pq 4</t>
  </si>
  <si>
    <t>Pq 5 5</t>
  </si>
  <si>
    <t>5 pq 6</t>
  </si>
  <si>
    <t>5 pq 3</t>
  </si>
  <si>
    <t>1 acción</t>
  </si>
  <si>
    <t>acción 2</t>
  </si>
  <si>
    <t>acción 4</t>
  </si>
  <si>
    <t>acción 5</t>
  </si>
  <si>
    <t>acción 6</t>
  </si>
  <si>
    <t>acción 3</t>
  </si>
  <si>
    <t>meta</t>
  </si>
  <si>
    <t>resultado</t>
  </si>
  <si>
    <t>El problema se resolvió?</t>
  </si>
  <si>
    <t>Es necesario hacer el ciclo PDCA de nuevo el mismo problema?</t>
  </si>
  <si>
    <t>responsable</t>
  </si>
  <si>
    <t>corrección 1</t>
  </si>
  <si>
    <t>corrección 2</t>
  </si>
  <si>
    <t>corrección de 3</t>
  </si>
  <si>
    <t>4 corrección</t>
  </si>
  <si>
    <t>corrección del 5</t>
  </si>
  <si>
    <t>6 corrección</t>
  </si>
  <si>
    <t>Lo que estaba mal hecho y debe ser corregido?</t>
  </si>
  <si>
    <t>Lo que se hizo bien, se debe llegar a ser un proceso?</t>
  </si>
  <si>
    <t>implementado</t>
  </si>
  <si>
    <t>acción 7</t>
  </si>
  <si>
    <t>acción 8</t>
  </si>
  <si>
    <t>medidas</t>
  </si>
  <si>
    <t>Situación de las correcciones</t>
  </si>
  <si>
    <t>El estado de la normalización</t>
  </si>
  <si>
    <t>estandarización 1</t>
  </si>
  <si>
    <t>estandarización 2</t>
  </si>
  <si>
    <t>3 de normalización</t>
  </si>
  <si>
    <t>estandarización 4</t>
  </si>
  <si>
    <t>análisis de problemas</t>
  </si>
  <si>
    <t>nombrar 1</t>
  </si>
  <si>
    <t>nombrar 2</t>
  </si>
  <si>
    <t>nombrar 3</t>
  </si>
  <si>
    <t>nombrar 4</t>
  </si>
  <si>
    <t>zona 1</t>
  </si>
  <si>
    <t>zona 2</t>
  </si>
  <si>
    <t>zona 5</t>
  </si>
  <si>
    <t>zona 3</t>
  </si>
  <si>
    <t>nota 1</t>
  </si>
  <si>
    <t>nota 2</t>
  </si>
  <si>
    <t>nota 3</t>
  </si>
  <si>
    <t>nota 4</t>
  </si>
  <si>
    <t>nome1@gmail.com</t>
  </si>
  <si>
    <t>nome2@gmail.com</t>
  </si>
  <si>
    <t>nome3@gmail.com</t>
  </si>
  <si>
    <t>nome4@gmail.com</t>
  </si>
  <si>
    <t>zona 4</t>
  </si>
  <si>
    <t>causa 1</t>
  </si>
  <si>
    <t>causa 2</t>
  </si>
  <si>
    <t>causa 3</t>
  </si>
  <si>
    <t>causa 4</t>
  </si>
  <si>
    <t>causa 5</t>
  </si>
  <si>
    <t>causa 6</t>
  </si>
  <si>
    <t>EJECUCIÓN (DO)</t>
  </si>
  <si>
    <t>GRUPO DE MEJORA</t>
  </si>
  <si>
    <t>PLANIFICACIÓN (PLAN)</t>
  </si>
  <si>
    <t>CHECK (CHECK)</t>
  </si>
  <si>
    <t>ACCIÓN (ACT)</t>
  </si>
  <si>
    <t>SALPICADEROS</t>
  </si>
  <si>
    <t>Aquí es donde se va a establecer el Grupo de Mejora de la información básica, como las directrices y los miembros, y también hace que el control de las reuniones.</t>
  </si>
  <si>
    <t>Esta lengüeta es un estudio de las causas del problema analizado y sus motivos, y establecer metas para la ventana principal.</t>
  </si>
  <si>
    <t>Identificar aquí si las acciones se llevaron a cabo como estaba previsto y eran útiles para resolver el problema.</t>
  </si>
  <si>
    <t>Ajuste del Plan de Acción para las causas, lo que indica responsables y plazos.</t>
  </si>
  <si>
    <t>Esta sección le ayudará a sacar conclusiones acerca de los pasos anteriores, y si se las arregló para resolver su problema al hacer un análisis de los resultados y la identificación de las lecciones aprendidas y la estandarización aplicada.</t>
  </si>
  <si>
    <t>objetivos</t>
  </si>
  <si>
    <t>Tipo de ventana principal</t>
  </si>
  <si>
    <t>total</t>
  </si>
  <si>
    <t>diferencia</t>
  </si>
  <si>
    <t>Resultados X objetivo</t>
  </si>
  <si>
    <t>% De diferencia entre el objetivo y resultados</t>
  </si>
  <si>
    <t>Sala de reuniones 1</t>
  </si>
  <si>
    <t>el tema 1</t>
  </si>
  <si>
    <t>Sala de reuniones 2</t>
  </si>
  <si>
    <t>tema 2</t>
  </si>
  <si>
    <t>Sala de reuniones 3</t>
  </si>
  <si>
    <t>tema 3</t>
  </si>
  <si>
    <t>Tipo</t>
  </si>
  <si>
    <t>Causa</t>
  </si>
  <si>
    <t>Materiales</t>
  </si>
  <si>
    <t>Método</t>
  </si>
  <si>
    <t>Máquinas</t>
  </si>
  <si>
    <t>Medio Ambiente</t>
  </si>
  <si>
    <t>Medidas</t>
  </si>
  <si>
    <t>En parte</t>
  </si>
  <si>
    <t>No corregido</t>
  </si>
  <si>
    <t>En fase de corrección</t>
  </si>
  <si>
    <t>Corregido</t>
  </si>
  <si>
    <t>No implementado</t>
  </si>
  <si>
    <t>Implementado</t>
  </si>
  <si>
    <t>En fase de implementación</t>
  </si>
  <si>
    <t>Cantidad de Causas</t>
  </si>
  <si>
    <t>Causas que ayudaron</t>
  </si>
  <si>
    <t>Moneda</t>
  </si>
  <si>
    <t>Las ventas de producto</t>
  </si>
  <si>
    <t>Realizada</t>
  </si>
  <si>
    <t>No realizada</t>
  </si>
  <si>
    <t>Cuanto más pequeño, mejor</t>
  </si>
  <si>
    <t>Inicio (Fecha)</t>
  </si>
  <si>
    <t>Tiempo (días)</t>
  </si>
  <si>
    <t>Início</t>
  </si>
  <si>
    <t>Final Cumplido</t>
  </si>
  <si>
    <t>Previsión del Final</t>
  </si>
  <si>
    <t>Estatus</t>
  </si>
  <si>
    <t>Sí</t>
  </si>
  <si>
    <t>No</t>
  </si>
  <si>
    <t>Si</t>
  </si>
  <si>
    <t>Promedio del Nível Crítico de las Causas</t>
  </si>
  <si>
    <t>Acciones previstas</t>
  </si>
  <si>
    <t>No Corregido</t>
  </si>
  <si>
    <t>% Corrección</t>
  </si>
  <si>
    <t>Correcciones previstas totales</t>
  </si>
  <si>
    <t>Normalización total prevista</t>
  </si>
  <si>
    <t>% Normalización</t>
  </si>
  <si>
    <t>No Implementado</t>
  </si>
  <si>
    <r>
      <t xml:space="preserve">HOJA DE TRABAJO </t>
    </r>
    <r>
      <rPr>
        <b/>
        <sz val="40"/>
        <color rgb="FF333333"/>
        <rFont val="Calibri (Corpo)"/>
      </rPr>
      <t>CICLO PDCA 4.0</t>
    </r>
  </si>
  <si>
    <t>ATENCIÓN: Esta es una hoja de trabajo demostrativa.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</si>
</sst>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9]#\ ####\-####;\(##\)\ #\ ####\-####"/>
    <numFmt numFmtId="165" formatCode="0.0%"/>
    <numFmt numFmtId="166" formatCode="h:mm;@"/>
  </numFmts>
  <fonts count="5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rgb="FF333333"/>
      <name val="Calibri (Corpo)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2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2F2F2"/>
        <bgColor indexed="64"/>
      </patternFill>
    </fill>
  </fills>
  <borders count="4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98474074526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98474074526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ck">
        <color rgb="FFEAEAEA"/>
      </right>
      <top/>
      <bottom/>
      <diagonal/>
    </border>
    <border>
      <left/>
      <right/>
      <top style="thick">
        <color rgb="FFEAEAEA"/>
      </top>
      <bottom style="thick">
        <color rgb="FFEAEAEA"/>
      </bottom>
      <diagonal/>
    </border>
    <border>
      <left/>
      <right style="thick">
        <color rgb="FF23476B"/>
      </right>
      <top/>
      <bottom/>
      <diagonal/>
    </border>
    <border>
      <left style="thick">
        <color rgb="FF23476B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ck">
        <color rgb="FFEAEAEA"/>
      </left>
      <right/>
      <top style="thick">
        <color rgb="FFEAEAEA"/>
      </top>
      <bottom style="thick">
        <color rgb="FFEAEAEA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ck">
        <color theme="0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9" fontId="34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0" fillId="4" borderId="0" xfId="0" applyFill="1"/>
    <xf numFmtId="0" fontId="13" fillId="4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2" borderId="0" xfId="0" applyFill="1" applyAlignment="1">
      <alignment horizontal="right" indent="1"/>
    </xf>
    <xf numFmtId="0" fontId="13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1" applyFont="1" applyFill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0" fillId="0" borderId="0" xfId="0" applyFont="1" applyAlignment="1">
      <alignment horizontal="left" vertical="center" indent="1"/>
    </xf>
    <xf numFmtId="0" fontId="19" fillId="0" borderId="0" xfId="0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3" borderId="1" xfId="0" applyFill="1" applyBorder="1"/>
    <xf numFmtId="0" fontId="0" fillId="2" borderId="0" xfId="0" applyFill="1" applyProtection="1">
      <protection locked="0"/>
    </xf>
    <xf numFmtId="0" fontId="16" fillId="3" borderId="1" xfId="0" applyFont="1" applyFill="1" applyBorder="1" applyAlignment="1">
      <alignment horizontal="left" vertical="center" indent="1"/>
    </xf>
    <xf numFmtId="0" fontId="15" fillId="4" borderId="0" xfId="1" applyFont="1" applyFill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12" fillId="0" borderId="0" xfId="1" applyAlignment="1">
      <alignment horizontal="left" vertical="center"/>
    </xf>
    <xf numFmtId="0" fontId="13" fillId="0" borderId="1" xfId="0" applyFont="1" applyBorder="1" applyAlignment="1" applyProtection="1">
      <alignment horizontal="left" vertical="center" wrapText="1" indent="1"/>
      <protection locked="0"/>
    </xf>
    <xf numFmtId="0" fontId="31" fillId="5" borderId="5" xfId="0" applyFont="1" applyFill="1" applyBorder="1" applyAlignment="1">
      <alignment horizontal="left" vertical="center" wrapText="1" indent="1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8" xfId="0" applyFont="1" applyBorder="1" applyAlignment="1" applyProtection="1">
      <alignment horizontal="left" vertical="center" wrapText="1" indent="1"/>
      <protection locked="0"/>
    </xf>
    <xf numFmtId="0" fontId="8" fillId="0" borderId="11" xfId="0" applyFont="1" applyBorder="1" applyAlignment="1" applyProtection="1">
      <alignment horizontal="left" vertical="center" wrapText="1" indent="1"/>
      <protection locked="0"/>
    </xf>
    <xf numFmtId="0" fontId="8" fillId="0" borderId="12" xfId="0" applyFont="1" applyBorder="1" applyAlignment="1" applyProtection="1">
      <alignment horizontal="left" vertical="center" wrapText="1" indent="1"/>
      <protection locked="0"/>
    </xf>
    <xf numFmtId="1" fontId="8" fillId="0" borderId="15" xfId="0" applyNumberFormat="1" applyFont="1" applyBorder="1" applyAlignment="1" applyProtection="1">
      <alignment horizontal="left" vertical="center" wrapText="1" indent="1"/>
      <protection locked="0"/>
    </xf>
    <xf numFmtId="14" fontId="8" fillId="0" borderId="11" xfId="0" applyNumberFormat="1" applyFont="1" applyBorder="1" applyAlignment="1" applyProtection="1">
      <alignment horizontal="left" vertical="center" wrapText="1" indent="1"/>
      <protection locked="0"/>
    </xf>
    <xf numFmtId="0" fontId="8" fillId="0" borderId="9" xfId="0" applyFont="1" applyBorder="1" applyAlignment="1" applyProtection="1">
      <alignment horizontal="left" vertical="center" wrapText="1" indent="1"/>
      <protection locked="0"/>
    </xf>
    <xf numFmtId="0" fontId="8" fillId="0" borderId="13" xfId="0" applyFont="1" applyBorder="1" applyAlignment="1" applyProtection="1">
      <alignment horizontal="left" vertical="center" wrapText="1" indent="1"/>
      <protection locked="0"/>
    </xf>
    <xf numFmtId="0" fontId="32" fillId="4" borderId="0" xfId="0" applyFont="1" applyFill="1" applyAlignment="1">
      <alignment horizontal="center" vertical="center"/>
    </xf>
    <xf numFmtId="49" fontId="8" fillId="0" borderId="6" xfId="0" applyNumberFormat="1" applyFont="1" applyBorder="1" applyAlignment="1" applyProtection="1">
      <alignment horizontal="left" vertical="center" indent="1"/>
      <protection locked="0"/>
    </xf>
    <xf numFmtId="49" fontId="8" fillId="0" borderId="10" xfId="0" applyNumberFormat="1" applyFont="1" applyBorder="1" applyAlignment="1" applyProtection="1">
      <alignment horizontal="left" vertical="center" indent="1"/>
      <protection locked="0"/>
    </xf>
    <xf numFmtId="49" fontId="8" fillId="0" borderId="7" xfId="0" applyNumberFormat="1" applyFont="1" applyBorder="1" applyAlignment="1" applyProtection="1">
      <alignment horizontal="left" vertical="center" wrapText="1" indent="1"/>
      <protection locked="0"/>
    </xf>
    <xf numFmtId="49" fontId="8" fillId="0" borderId="11" xfId="0" applyNumberFormat="1" applyFont="1" applyBorder="1" applyAlignment="1" applyProtection="1">
      <alignment horizontal="left" vertical="center" wrapText="1" indent="1"/>
      <protection locked="0"/>
    </xf>
    <xf numFmtId="164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33" fillId="0" borderId="1" xfId="0" applyFont="1" applyBorder="1" applyAlignment="1" applyProtection="1">
      <alignment horizontal="left" vertical="center" wrapText="1" indent="1"/>
      <protection locked="0"/>
    </xf>
    <xf numFmtId="14" fontId="8" fillId="0" borderId="6" xfId="0" applyNumberFormat="1" applyFont="1" applyBorder="1" applyAlignment="1" applyProtection="1">
      <alignment horizontal="left" vertical="center" indent="1"/>
      <protection locked="0"/>
    </xf>
    <xf numFmtId="14" fontId="8" fillId="0" borderId="10" xfId="0" applyNumberFormat="1" applyFont="1" applyBorder="1" applyAlignment="1" applyProtection="1">
      <alignment horizontal="left" vertical="center" indent="1"/>
      <protection locked="0"/>
    </xf>
    <xf numFmtId="0" fontId="8" fillId="0" borderId="14" xfId="0" applyFont="1" applyBorder="1" applyAlignment="1" applyProtection="1">
      <alignment horizontal="left" vertical="center" wrapText="1" indent="1"/>
      <protection locked="0"/>
    </xf>
    <xf numFmtId="0" fontId="8" fillId="2" borderId="0" xfId="0" applyFont="1" applyFill="1"/>
    <xf numFmtId="0" fontId="30" fillId="4" borderId="0" xfId="1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8" fillId="4" borderId="0" xfId="0" applyFont="1" applyFill="1"/>
    <xf numFmtId="0" fontId="30" fillId="0" borderId="0" xfId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31" fillId="5" borderId="16" xfId="0" applyFont="1" applyFill="1" applyBorder="1" applyAlignment="1">
      <alignment horizontal="left" vertical="center" wrapText="1" indent="1"/>
    </xf>
    <xf numFmtId="14" fontId="31" fillId="5" borderId="16" xfId="0" applyNumberFormat="1" applyFont="1" applyFill="1" applyBorder="1" applyAlignment="1">
      <alignment horizontal="left" vertical="center" wrapText="1" indent="1"/>
    </xf>
    <xf numFmtId="0" fontId="8" fillId="0" borderId="20" xfId="0" applyFont="1" applyBorder="1" applyAlignment="1" applyProtection="1">
      <alignment horizontal="left" vertical="center" wrapText="1" indent="1"/>
      <protection locked="0"/>
    </xf>
    <xf numFmtId="1" fontId="8" fillId="0" borderId="21" xfId="0" applyNumberFormat="1" applyFont="1" applyBorder="1" applyAlignment="1" applyProtection="1">
      <alignment horizontal="left" vertical="center" wrapText="1" indent="1"/>
      <protection locked="0"/>
    </xf>
    <xf numFmtId="49" fontId="8" fillId="0" borderId="20" xfId="0" applyNumberFormat="1" applyFont="1" applyBorder="1" applyAlignment="1" applyProtection="1">
      <alignment horizontal="left" vertical="center" indent="1"/>
      <protection locked="0"/>
    </xf>
    <xf numFmtId="49" fontId="8" fillId="0" borderId="20" xfId="0" applyNumberFormat="1" applyFont="1" applyBorder="1" applyAlignment="1" applyProtection="1">
      <alignment horizontal="left" vertical="center" wrapText="1" indent="1"/>
      <protection locked="0"/>
    </xf>
    <xf numFmtId="164" fontId="8" fillId="0" borderId="20" xfId="0" applyNumberFormat="1" applyFont="1" applyBorder="1" applyAlignment="1" applyProtection="1">
      <alignment horizontal="left" vertical="center" wrapText="1" indent="1"/>
      <protection locked="0"/>
    </xf>
    <xf numFmtId="0" fontId="33" fillId="0" borderId="20" xfId="0" applyFont="1" applyBorder="1" applyAlignment="1" applyProtection="1">
      <alignment horizontal="left" vertical="center" wrapText="1" indent="1"/>
      <protection locked="0"/>
    </xf>
    <xf numFmtId="14" fontId="8" fillId="0" borderId="20" xfId="0" applyNumberFormat="1" applyFont="1" applyBorder="1" applyAlignment="1" applyProtection="1">
      <alignment horizontal="left" vertical="center" indent="1"/>
      <protection locked="0"/>
    </xf>
    <xf numFmtId="0" fontId="11" fillId="0" borderId="0" xfId="0" applyFont="1"/>
    <xf numFmtId="0" fontId="8" fillId="3" borderId="10" xfId="0" applyFont="1" applyFill="1" applyBorder="1" applyAlignment="1">
      <alignment horizontal="left" vertical="center" indent="1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8" fillId="3" borderId="22" xfId="0" applyFont="1" applyFill="1" applyBorder="1" applyAlignment="1">
      <alignment horizontal="left" vertical="center" indent="1"/>
    </xf>
    <xf numFmtId="0" fontId="8" fillId="0" borderId="23" xfId="0" applyFont="1" applyBorder="1" applyAlignment="1" applyProtection="1">
      <alignment horizontal="left" vertical="center" wrapText="1" indent="1"/>
      <protection locked="0"/>
    </xf>
    <xf numFmtId="0" fontId="8" fillId="0" borderId="25" xfId="0" applyFont="1" applyBorder="1" applyAlignment="1" applyProtection="1">
      <alignment horizontal="left" vertical="center" wrapText="1" indent="1"/>
      <protection locked="0"/>
    </xf>
    <xf numFmtId="0" fontId="8" fillId="0" borderId="24" xfId="0" applyFont="1" applyBorder="1" applyAlignment="1" applyProtection="1">
      <alignment horizontal="left" vertical="center" wrapText="1" indent="1"/>
      <protection locked="0"/>
    </xf>
    <xf numFmtId="0" fontId="8" fillId="0" borderId="2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wrapText="1" indent="1"/>
      <protection locked="0"/>
    </xf>
    <xf numFmtId="0" fontId="7" fillId="0" borderId="26" xfId="0" applyFont="1" applyBorder="1" applyAlignment="1" applyProtection="1">
      <alignment horizontal="left" vertical="center" wrapText="1" indent="1"/>
      <protection locked="0"/>
    </xf>
    <xf numFmtId="0" fontId="7" fillId="0" borderId="25" xfId="0" applyFont="1" applyBorder="1" applyAlignment="1" applyProtection="1">
      <alignment horizontal="left" vertical="center" wrapText="1" indent="1"/>
      <protection locked="0"/>
    </xf>
    <xf numFmtId="0" fontId="7" fillId="0" borderId="23" xfId="0" applyFont="1" applyBorder="1" applyAlignment="1" applyProtection="1">
      <alignment horizontal="left" vertical="center" wrapText="1" indent="1"/>
      <protection locked="0"/>
    </xf>
    <xf numFmtId="0" fontId="8" fillId="3" borderId="8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wrapText="1" indent="1"/>
    </xf>
    <xf numFmtId="0" fontId="8" fillId="3" borderId="12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left" vertical="center" wrapText="1" indent="1"/>
    </xf>
    <xf numFmtId="14" fontId="8" fillId="0" borderId="1" xfId="0" applyNumberFormat="1" applyFont="1" applyBorder="1" applyAlignment="1" applyProtection="1">
      <alignment horizontal="left" vertical="center" wrapText="1" indent="1"/>
      <protection locked="0"/>
    </xf>
    <xf numFmtId="14" fontId="8" fillId="0" borderId="8" xfId="0" applyNumberFormat="1" applyFont="1" applyBorder="1" applyAlignment="1" applyProtection="1">
      <alignment horizontal="left" vertical="center" wrapText="1" indent="1"/>
      <protection locked="0"/>
    </xf>
    <xf numFmtId="14" fontId="8" fillId="0" borderId="12" xfId="0" applyNumberFormat="1" applyFont="1" applyBorder="1" applyAlignment="1" applyProtection="1">
      <alignment horizontal="left" vertical="center" wrapText="1" indent="1"/>
      <protection locked="0"/>
    </xf>
    <xf numFmtId="3" fontId="8" fillId="0" borderId="1" xfId="0" applyNumberFormat="1" applyFont="1" applyBorder="1" applyAlignment="1" applyProtection="1">
      <alignment horizontal="left" vertical="center" wrapText="1" indent="1"/>
      <protection locked="0"/>
    </xf>
    <xf numFmtId="14" fontId="8" fillId="3" borderId="10" xfId="0" applyNumberFormat="1" applyFont="1" applyFill="1" applyBorder="1" applyAlignment="1">
      <alignment horizontal="left" vertical="center" wrapText="1" indent="1"/>
    </xf>
    <xf numFmtId="14" fontId="8" fillId="3" borderId="27" xfId="0" applyNumberFormat="1" applyFont="1" applyFill="1" applyBorder="1" applyAlignment="1">
      <alignment horizontal="left" vertical="center" wrapText="1" indent="1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indent="1"/>
    </xf>
    <xf numFmtId="0" fontId="8" fillId="3" borderId="11" xfId="0" applyFont="1" applyFill="1" applyBorder="1" applyAlignment="1">
      <alignment horizontal="left" vertical="center" wrapText="1" indent="1"/>
    </xf>
    <xf numFmtId="0" fontId="8" fillId="3" borderId="28" xfId="0" applyFont="1" applyFill="1" applyBorder="1" applyAlignment="1">
      <alignment horizontal="left" vertical="center" indent="1"/>
    </xf>
    <xf numFmtId="0" fontId="8" fillId="3" borderId="28" xfId="0" applyFont="1" applyFill="1" applyBorder="1" applyAlignment="1">
      <alignment horizontal="left" vertical="center" wrapText="1" indent="1"/>
    </xf>
    <xf numFmtId="14" fontId="8" fillId="3" borderId="28" xfId="0" applyNumberFormat="1" applyFont="1" applyFill="1" applyBorder="1" applyAlignment="1">
      <alignment horizontal="left" vertical="center" wrapText="1" indent="1"/>
    </xf>
    <xf numFmtId="14" fontId="8" fillId="0" borderId="29" xfId="0" applyNumberFormat="1" applyFont="1" applyBorder="1" applyAlignment="1" applyProtection="1">
      <alignment horizontal="left" vertical="center" wrapText="1" indent="1"/>
      <protection locked="0"/>
    </xf>
    <xf numFmtId="0" fontId="7" fillId="3" borderId="30" xfId="0" applyFont="1" applyFill="1" applyBorder="1" applyAlignment="1">
      <alignment horizontal="left" vertical="center" wrapText="1" indent="1"/>
    </xf>
    <xf numFmtId="0" fontId="7" fillId="0" borderId="31" xfId="0" applyFont="1" applyBorder="1" applyAlignment="1" applyProtection="1">
      <alignment horizontal="left" vertical="center" wrapText="1" indent="1"/>
      <protection locked="0"/>
    </xf>
    <xf numFmtId="14" fontId="8" fillId="3" borderId="11" xfId="0" applyNumberFormat="1" applyFont="1" applyFill="1" applyBorder="1" applyAlignment="1">
      <alignment horizontal="left" vertical="center" wrapText="1" indent="1"/>
    </xf>
    <xf numFmtId="14" fontId="7" fillId="0" borderId="11" xfId="0" applyNumberFormat="1" applyFont="1" applyBorder="1" applyAlignment="1" applyProtection="1">
      <alignment horizontal="left" vertical="center" wrapText="1" indent="1"/>
      <protection locked="0"/>
    </xf>
    <xf numFmtId="9" fontId="8" fillId="3" borderId="1" xfId="3" applyFont="1" applyFill="1" applyBorder="1" applyAlignment="1">
      <alignment horizontal="left" vertical="center" indent="1"/>
    </xf>
    <xf numFmtId="0" fontId="7" fillId="0" borderId="0" xfId="0" applyFont="1"/>
    <xf numFmtId="0" fontId="7" fillId="0" borderId="20" xfId="0" applyFont="1" applyBorder="1" applyAlignment="1" applyProtection="1">
      <alignment horizontal="left" vertical="center" wrapText="1" indent="1"/>
      <protection locked="0"/>
    </xf>
    <xf numFmtId="0" fontId="7" fillId="2" borderId="0" xfId="0" applyFont="1" applyFill="1"/>
    <xf numFmtId="14" fontId="7" fillId="2" borderId="0" xfId="0" applyNumberFormat="1" applyFont="1" applyFill="1"/>
    <xf numFmtId="14" fontId="30" fillId="4" borderId="0" xfId="0" applyNumberFormat="1" applyFont="1" applyFill="1" applyAlignment="1">
      <alignment horizontal="center" vertical="center"/>
    </xf>
    <xf numFmtId="0" fontId="7" fillId="4" borderId="0" xfId="0" applyFont="1" applyFill="1"/>
    <xf numFmtId="14" fontId="30" fillId="0" borderId="0" xfId="0" applyNumberFormat="1" applyFont="1" applyAlignment="1">
      <alignment horizontal="center" vertical="center"/>
    </xf>
    <xf numFmtId="0" fontId="35" fillId="0" borderId="0" xfId="0" applyFont="1"/>
    <xf numFmtId="0" fontId="36" fillId="0" borderId="0" xfId="0" applyFont="1" applyAlignment="1">
      <alignment horizontal="left" vertical="center" indent="1"/>
    </xf>
    <xf numFmtId="0" fontId="38" fillId="0" borderId="0" xfId="0" applyFont="1"/>
    <xf numFmtId="0" fontId="7" fillId="0" borderId="0" xfId="0" applyFont="1" applyAlignment="1">
      <alignment horizontal="left" vertical="center" indent="1"/>
    </xf>
    <xf numFmtId="14" fontId="30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40" fillId="0" borderId="0" xfId="0" applyFont="1" applyAlignment="1">
      <alignment vertical="center" wrapText="1"/>
    </xf>
    <xf numFmtId="0" fontId="5" fillId="2" borderId="0" xfId="0" applyFont="1" applyFill="1"/>
    <xf numFmtId="0" fontId="5" fillId="4" borderId="0" xfId="0" applyFont="1" applyFill="1"/>
    <xf numFmtId="0" fontId="5" fillId="0" borderId="0" xfId="0" applyFont="1"/>
    <xf numFmtId="0" fontId="5" fillId="0" borderId="0" xfId="0" applyFont="1" applyAlignment="1">
      <alignment horizontal="left" vertical="center" indent="1"/>
    </xf>
    <xf numFmtId="0" fontId="30" fillId="0" borderId="0" xfId="0" applyFont="1"/>
    <xf numFmtId="0" fontId="30" fillId="0" borderId="0" xfId="0" applyFont="1" applyAlignment="1">
      <alignment horizontal="left" vertical="center" indent="1"/>
    </xf>
    <xf numFmtId="0" fontId="30" fillId="0" borderId="0" xfId="0" applyFont="1" applyAlignment="1">
      <alignment horizontal="left" vertical="center" wrapText="1" indent="1"/>
    </xf>
    <xf numFmtId="0" fontId="42" fillId="0" borderId="0" xfId="0" applyFont="1" applyAlignment="1">
      <alignment horizontal="left" vertical="center" indent="1"/>
    </xf>
    <xf numFmtId="0" fontId="42" fillId="0" borderId="0" xfId="0" applyFont="1"/>
    <xf numFmtId="0" fontId="5" fillId="0" borderId="20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14" fontId="42" fillId="0" borderId="0" xfId="0" applyNumberFormat="1" applyFont="1" applyAlignment="1">
      <alignment horizontal="center" vertical="center"/>
    </xf>
    <xf numFmtId="14" fontId="44" fillId="0" borderId="0" xfId="0" applyNumberFormat="1" applyFont="1" applyAlignment="1">
      <alignment horizontal="left" vertical="center"/>
    </xf>
    <xf numFmtId="0" fontId="42" fillId="2" borderId="0" xfId="0" applyFont="1" applyFill="1"/>
    <xf numFmtId="14" fontId="42" fillId="2" borderId="0" xfId="0" applyNumberFormat="1" applyFont="1" applyFill="1"/>
    <xf numFmtId="0" fontId="42" fillId="4" borderId="0" xfId="0" applyFont="1" applyFill="1" applyAlignment="1">
      <alignment horizontal="center" vertical="center"/>
    </xf>
    <xf numFmtId="14" fontId="42" fillId="4" borderId="0" xfId="0" applyNumberFormat="1" applyFont="1" applyFill="1" applyAlignment="1">
      <alignment horizontal="center" vertical="center"/>
    </xf>
    <xf numFmtId="0" fontId="42" fillId="4" borderId="0" xfId="0" applyFont="1" applyFill="1"/>
    <xf numFmtId="0" fontId="42" fillId="0" borderId="0" xfId="0" applyFont="1" applyAlignment="1">
      <alignment horizontal="center" vertical="center"/>
    </xf>
    <xf numFmtId="0" fontId="45" fillId="0" borderId="0" xfId="0" applyFont="1"/>
    <xf numFmtId="0" fontId="22" fillId="0" borderId="0" xfId="0" applyFont="1"/>
    <xf numFmtId="3" fontId="42" fillId="0" borderId="0" xfId="0" applyNumberFormat="1" applyFont="1" applyAlignment="1">
      <alignment vertical="center"/>
    </xf>
    <xf numFmtId="0" fontId="46" fillId="0" borderId="0" xfId="0" applyFont="1"/>
    <xf numFmtId="0" fontId="20" fillId="0" borderId="0" xfId="0" applyFont="1" applyAlignment="1">
      <alignment horizontal="left" vertical="center" indent="6"/>
    </xf>
    <xf numFmtId="0" fontId="20" fillId="0" borderId="0" xfId="0" applyFont="1" applyAlignment="1">
      <alignment horizontal="left" vertical="center" indent="9"/>
    </xf>
    <xf numFmtId="166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8" fillId="0" borderId="20" xfId="0" applyFont="1" applyBorder="1" applyAlignment="1" applyProtection="1">
      <alignment horizontal="left" vertical="center" indent="1"/>
      <protection locked="0"/>
    </xf>
    <xf numFmtId="0" fontId="31" fillId="5" borderId="1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indent="1"/>
    </xf>
    <xf numFmtId="3" fontId="48" fillId="3" borderId="1" xfId="0" applyNumberFormat="1" applyFont="1" applyFill="1" applyBorder="1" applyAlignment="1">
      <alignment horizontal="left" vertical="center" indent="1"/>
    </xf>
    <xf numFmtId="3" fontId="47" fillId="0" borderId="1" xfId="0" applyNumberFormat="1" applyFont="1" applyBorder="1" applyAlignment="1" applyProtection="1">
      <alignment horizontal="center" vertical="center"/>
      <protection locked="0"/>
    </xf>
    <xf numFmtId="3" fontId="48" fillId="3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 wrapText="1" indent="1"/>
    </xf>
    <xf numFmtId="0" fontId="11" fillId="4" borderId="0" xfId="1" applyFont="1" applyFill="1" applyAlignment="1">
      <alignment horizontal="left" vertical="center" wrapText="1" indent="1"/>
    </xf>
    <xf numFmtId="0" fontId="11" fillId="4" borderId="0" xfId="0" applyFont="1" applyFill="1" applyAlignment="1">
      <alignment horizontal="left" vertical="center" wrapText="1" indent="1"/>
    </xf>
    <xf numFmtId="0" fontId="0" fillId="4" borderId="0" xfId="0" applyFill="1" applyAlignment="1">
      <alignment horizontal="left" wrapText="1" indent="1"/>
    </xf>
    <xf numFmtId="0" fontId="11" fillId="0" borderId="0" xfId="1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8" fillId="0" borderId="10" xfId="0" applyFont="1" applyBorder="1" applyAlignment="1" applyProtection="1">
      <alignment horizontal="left" vertical="center" wrapText="1" indent="1"/>
      <protection locked="0"/>
    </xf>
    <xf numFmtId="0" fontId="5" fillId="2" borderId="0" xfId="0" applyFont="1" applyFill="1" applyAlignment="1" applyProtection="1">
      <alignment horizontal="left" indent="1"/>
      <protection hidden="1"/>
    </xf>
    <xf numFmtId="14" fontId="5" fillId="2" borderId="0" xfId="0" applyNumberFormat="1" applyFont="1" applyFill="1" applyAlignment="1" applyProtection="1">
      <alignment horizontal="left" indent="1"/>
      <protection hidden="1"/>
    </xf>
    <xf numFmtId="0" fontId="42" fillId="2" borderId="0" xfId="0" applyFont="1" applyFill="1" applyAlignment="1" applyProtection="1">
      <alignment horizontal="left" indent="1"/>
      <protection hidden="1"/>
    </xf>
    <xf numFmtId="0" fontId="5" fillId="4" borderId="0" xfId="0" applyFont="1" applyFill="1" applyAlignment="1" applyProtection="1">
      <alignment horizontal="left" indent="1"/>
      <protection hidden="1"/>
    </xf>
    <xf numFmtId="0" fontId="30" fillId="4" borderId="0" xfId="0" applyFont="1" applyFill="1" applyAlignment="1" applyProtection="1">
      <alignment horizontal="left" vertical="center" indent="1"/>
      <protection hidden="1"/>
    </xf>
    <xf numFmtId="14" fontId="30" fillId="4" borderId="0" xfId="0" applyNumberFormat="1" applyFont="1" applyFill="1" applyAlignment="1" applyProtection="1">
      <alignment horizontal="left" vertical="center" indent="1"/>
      <protection hidden="1"/>
    </xf>
    <xf numFmtId="0" fontId="42" fillId="4" borderId="0" xfId="0" applyFont="1" applyFill="1" applyAlignment="1" applyProtection="1">
      <alignment horizontal="left" indent="1"/>
      <protection hidden="1"/>
    </xf>
    <xf numFmtId="0" fontId="5" fillId="0" borderId="0" xfId="0" applyFont="1" applyAlignment="1" applyProtection="1">
      <alignment horizontal="left" indent="1"/>
      <protection hidden="1"/>
    </xf>
    <xf numFmtId="0" fontId="30" fillId="0" borderId="0" xfId="0" applyFont="1" applyAlignment="1" applyProtection="1">
      <alignment horizontal="left" vertical="center" indent="1"/>
      <protection hidden="1"/>
    </xf>
    <xf numFmtId="14" fontId="30" fillId="0" borderId="0" xfId="0" applyNumberFormat="1" applyFont="1" applyAlignment="1" applyProtection="1">
      <alignment horizontal="left" vertical="center" indent="1"/>
      <protection hidden="1"/>
    </xf>
    <xf numFmtId="0" fontId="42" fillId="0" borderId="0" xfId="0" applyFont="1" applyAlignment="1" applyProtection="1">
      <alignment horizontal="left" indent="1"/>
      <protection hidden="1"/>
    </xf>
    <xf numFmtId="0" fontId="5" fillId="6" borderId="34" xfId="0" applyFont="1" applyFill="1" applyBorder="1" applyAlignment="1" applyProtection="1">
      <alignment horizontal="left" indent="1"/>
      <protection hidden="1"/>
    </xf>
    <xf numFmtId="0" fontId="5" fillId="6" borderId="35" xfId="0" applyFont="1" applyFill="1" applyBorder="1" applyAlignment="1" applyProtection="1">
      <alignment horizontal="left" indent="1"/>
      <protection hidden="1"/>
    </xf>
    <xf numFmtId="0" fontId="5" fillId="6" borderId="36" xfId="0" applyFont="1" applyFill="1" applyBorder="1" applyAlignment="1" applyProtection="1">
      <alignment horizontal="left" indent="1"/>
      <protection hidden="1"/>
    </xf>
    <xf numFmtId="0" fontId="5" fillId="0" borderId="0" xfId="0" applyFont="1" applyAlignment="1" applyProtection="1">
      <alignment horizontal="left" vertical="center" indent="1"/>
      <protection hidden="1"/>
    </xf>
    <xf numFmtId="0" fontId="5" fillId="6" borderId="37" xfId="0" applyFont="1" applyFill="1" applyBorder="1" applyAlignment="1" applyProtection="1">
      <alignment horizontal="left" vertical="center" indent="1"/>
      <protection hidden="1"/>
    </xf>
    <xf numFmtId="0" fontId="5" fillId="6" borderId="0" xfId="0" applyFont="1" applyFill="1" applyAlignment="1" applyProtection="1">
      <alignment horizontal="left" vertical="center" indent="1"/>
      <protection hidden="1"/>
    </xf>
    <xf numFmtId="0" fontId="42" fillId="0" borderId="0" xfId="0" applyFont="1" applyAlignment="1" applyProtection="1">
      <alignment horizontal="left" vertical="center" indent="1"/>
      <protection hidden="1"/>
    </xf>
    <xf numFmtId="0" fontId="41" fillId="0" borderId="0" xfId="0" applyFont="1" applyAlignment="1" applyProtection="1">
      <alignment horizontal="left" indent="1"/>
      <protection hidden="1"/>
    </xf>
    <xf numFmtId="0" fontId="5" fillId="6" borderId="37" xfId="0" applyFont="1" applyFill="1" applyBorder="1" applyAlignment="1" applyProtection="1">
      <alignment horizontal="left" indent="1"/>
      <protection hidden="1"/>
    </xf>
    <xf numFmtId="0" fontId="31" fillId="6" borderId="0" xfId="0" applyFont="1" applyFill="1" applyAlignment="1" applyProtection="1">
      <alignment horizontal="left" vertical="top" indent="1"/>
      <protection hidden="1"/>
    </xf>
    <xf numFmtId="0" fontId="5" fillId="6" borderId="0" xfId="0" applyFont="1" applyFill="1" applyAlignment="1" applyProtection="1">
      <alignment horizontal="left" indent="1"/>
      <protection hidden="1"/>
    </xf>
    <xf numFmtId="0" fontId="5" fillId="6" borderId="38" xfId="0" applyFont="1" applyFill="1" applyBorder="1" applyAlignment="1" applyProtection="1">
      <alignment horizontal="left" indent="1"/>
      <protection hidden="1"/>
    </xf>
    <xf numFmtId="0" fontId="30" fillId="6" borderId="39" xfId="0" applyFont="1" applyFill="1" applyBorder="1" applyAlignment="1" applyProtection="1">
      <alignment horizontal="left" vertical="center" indent="1"/>
      <protection hidden="1"/>
    </xf>
    <xf numFmtId="0" fontId="30" fillId="6" borderId="40" xfId="0" applyFont="1" applyFill="1" applyBorder="1" applyAlignment="1" applyProtection="1">
      <alignment horizontal="left" vertical="center" indent="1"/>
      <protection hidden="1"/>
    </xf>
    <xf numFmtId="0" fontId="30" fillId="0" borderId="0" xfId="0" applyFont="1" applyAlignment="1" applyProtection="1">
      <alignment horizontal="left" indent="1"/>
      <protection hidden="1"/>
    </xf>
    <xf numFmtId="0" fontId="5" fillId="6" borderId="41" xfId="0" applyFont="1" applyFill="1" applyBorder="1" applyAlignment="1" applyProtection="1">
      <alignment horizontal="left" indent="1"/>
      <protection hidden="1"/>
    </xf>
    <xf numFmtId="0" fontId="5" fillId="6" borderId="42" xfId="0" applyFont="1" applyFill="1" applyBorder="1" applyAlignment="1" applyProtection="1">
      <alignment horizontal="left" indent="1"/>
      <protection hidden="1"/>
    </xf>
    <xf numFmtId="0" fontId="30" fillId="6" borderId="0" xfId="0" applyFont="1" applyFill="1" applyAlignment="1" applyProtection="1">
      <alignment horizontal="left" vertical="center" indent="1"/>
      <protection hidden="1"/>
    </xf>
    <xf numFmtId="0" fontId="30" fillId="6" borderId="44" xfId="0" applyFont="1" applyFill="1" applyBorder="1" applyAlignment="1" applyProtection="1">
      <alignment horizontal="left" vertical="center" indent="1"/>
      <protection hidden="1"/>
    </xf>
    <xf numFmtId="0" fontId="5" fillId="6" borderId="0" xfId="0" applyFont="1" applyFill="1" applyAlignment="1" applyProtection="1">
      <alignment horizontal="left" wrapText="1" indent="1"/>
      <protection hidden="1"/>
    </xf>
    <xf numFmtId="0" fontId="31" fillId="6" borderId="0" xfId="0" applyFont="1" applyFill="1" applyAlignment="1" applyProtection="1">
      <alignment horizontal="left" indent="1"/>
      <protection hidden="1"/>
    </xf>
    <xf numFmtId="0" fontId="5" fillId="6" borderId="7" xfId="0" applyFont="1" applyFill="1" applyBorder="1" applyAlignment="1" applyProtection="1">
      <alignment horizontal="left" indent="1"/>
      <protection hidden="1"/>
    </xf>
    <xf numFmtId="0" fontId="5" fillId="6" borderId="43" xfId="0" applyFont="1" applyFill="1" applyBorder="1" applyAlignment="1" applyProtection="1">
      <alignment horizontal="left" indent="1"/>
      <protection hidden="1"/>
    </xf>
    <xf numFmtId="0" fontId="5" fillId="6" borderId="45" xfId="0" applyFont="1" applyFill="1" applyBorder="1" applyAlignment="1" applyProtection="1">
      <alignment horizontal="left" indent="1"/>
      <protection hidden="1"/>
    </xf>
    <xf numFmtId="3" fontId="5" fillId="0" borderId="0" xfId="0" applyNumberFormat="1" applyFont="1" applyAlignment="1" applyProtection="1">
      <alignment horizontal="left" vertical="center" indent="2"/>
      <protection hidden="1"/>
    </xf>
    <xf numFmtId="14" fontId="5" fillId="0" borderId="0" xfId="0" applyNumberFormat="1" applyFont="1" applyAlignment="1" applyProtection="1">
      <alignment horizontal="left" vertical="center" indent="2"/>
      <protection hidden="1"/>
    </xf>
    <xf numFmtId="1" fontId="5" fillId="0" borderId="0" xfId="0" applyNumberFormat="1" applyFont="1" applyAlignment="1" applyProtection="1">
      <alignment horizontal="left" vertical="center" wrapText="1" indent="2"/>
      <protection hidden="1"/>
    </xf>
    <xf numFmtId="0" fontId="5" fillId="0" borderId="0" xfId="0" applyFont="1" applyAlignment="1" applyProtection="1">
      <alignment horizontal="left" vertical="center" wrapText="1" indent="2"/>
      <protection hidden="1"/>
    </xf>
    <xf numFmtId="3" fontId="30" fillId="0" borderId="0" xfId="0" applyNumberFormat="1" applyFont="1" applyAlignment="1" applyProtection="1">
      <alignment horizontal="left" indent="1"/>
      <protection hidden="1"/>
    </xf>
    <xf numFmtId="14" fontId="5" fillId="0" borderId="0" xfId="0" applyNumberFormat="1" applyFont="1" applyAlignment="1" applyProtection="1">
      <alignment horizontal="left" indent="1"/>
      <protection hidden="1"/>
    </xf>
    <xf numFmtId="3" fontId="5" fillId="0" borderId="0" xfId="0" applyNumberFormat="1" applyFont="1" applyAlignment="1" applyProtection="1">
      <alignment horizontal="left" indent="1"/>
      <protection hidden="1"/>
    </xf>
    <xf numFmtId="3" fontId="42" fillId="0" borderId="0" xfId="0" applyNumberFormat="1" applyFont="1" applyAlignment="1" applyProtection="1">
      <alignment horizontal="left" indent="1"/>
      <protection hidden="1"/>
    </xf>
    <xf numFmtId="0" fontId="36" fillId="6" borderId="38" xfId="0" applyFont="1" applyFill="1" applyBorder="1" applyAlignment="1" applyProtection="1">
      <alignment horizontal="right" vertical="center" indent="2"/>
      <protection hidden="1"/>
    </xf>
    <xf numFmtId="3" fontId="47" fillId="3" borderId="1" xfId="0" applyNumberFormat="1" applyFont="1" applyFill="1" applyBorder="1" applyAlignment="1">
      <alignment horizontal="center" vertical="center"/>
    </xf>
    <xf numFmtId="166" fontId="3" fillId="0" borderId="20" xfId="0" applyNumberFormat="1" applyFont="1" applyBorder="1" applyAlignment="1" applyProtection="1">
      <alignment horizontal="left" vertical="center" wrapText="1" indent="1"/>
      <protection locked="0"/>
    </xf>
    <xf numFmtId="0" fontId="3" fillId="0" borderId="20" xfId="0" applyFont="1" applyBorder="1" applyAlignment="1" applyProtection="1">
      <alignment horizontal="left" vertical="center" wrapText="1" indent="1"/>
      <protection locked="0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wrapText="1"/>
    </xf>
    <xf numFmtId="0" fontId="11" fillId="7" borderId="0" xfId="1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0" fillId="7" borderId="0" xfId="0" applyFill="1"/>
    <xf numFmtId="0" fontId="50" fillId="7" borderId="0" xfId="1" applyFont="1" applyFill="1" applyAlignment="1">
      <alignment horizontal="left" vertical="center"/>
    </xf>
    <xf numFmtId="0" fontId="32" fillId="7" borderId="0" xfId="0" applyFont="1" applyFill="1" applyAlignment="1">
      <alignment horizontal="center" vertical="center"/>
    </xf>
    <xf numFmtId="0" fontId="30" fillId="7" borderId="0" xfId="1" applyFont="1" applyFill="1" applyAlignment="1">
      <alignment horizontal="center" vertical="center"/>
    </xf>
    <xf numFmtId="0" fontId="29" fillId="7" borderId="0" xfId="0" applyFont="1" applyFill="1" applyAlignment="1">
      <alignment horizontal="center" vertical="center"/>
    </xf>
    <xf numFmtId="0" fontId="30" fillId="7" borderId="0" xfId="0" applyFont="1" applyFill="1" applyAlignment="1">
      <alignment horizontal="center" vertical="center"/>
    </xf>
    <xf numFmtId="0" fontId="8" fillId="7" borderId="0" xfId="0" applyFont="1" applyFill="1"/>
    <xf numFmtId="0" fontId="11" fillId="7" borderId="0" xfId="0" applyFont="1" applyFill="1" applyAlignment="1">
      <alignment horizontal="left" vertical="center" wrapText="1" indent="1"/>
    </xf>
    <xf numFmtId="0" fontId="0" fillId="7" borderId="0" xfId="0" applyFill="1" applyAlignment="1">
      <alignment horizontal="left" wrapText="1" indent="1"/>
    </xf>
    <xf numFmtId="0" fontId="50" fillId="7" borderId="0" xfId="0" applyFont="1" applyFill="1" applyAlignment="1">
      <alignment horizontal="left" vertical="center"/>
    </xf>
    <xf numFmtId="14" fontId="30" fillId="7" borderId="0" xfId="0" applyNumberFormat="1" applyFont="1" applyFill="1" applyAlignment="1">
      <alignment horizontal="center" vertical="center"/>
    </xf>
    <xf numFmtId="0" fontId="7" fillId="7" borderId="0" xfId="0" applyFont="1" applyFill="1"/>
    <xf numFmtId="14" fontId="50" fillId="7" borderId="0" xfId="0" applyNumberFormat="1" applyFont="1" applyFill="1" applyAlignment="1">
      <alignment horizontal="left" vertical="center"/>
    </xf>
    <xf numFmtId="0" fontId="5" fillId="7" borderId="0" xfId="0" applyFont="1" applyFill="1" applyAlignment="1" applyProtection="1">
      <alignment horizontal="left" indent="1"/>
      <protection hidden="1"/>
    </xf>
    <xf numFmtId="0" fontId="30" fillId="7" borderId="0" xfId="0" applyFont="1" applyFill="1" applyAlignment="1" applyProtection="1">
      <alignment horizontal="left" vertical="center" indent="1"/>
      <protection hidden="1"/>
    </xf>
    <xf numFmtId="14" fontId="30" fillId="7" borderId="0" xfId="0" applyNumberFormat="1" applyFont="1" applyFill="1" applyAlignment="1" applyProtection="1">
      <alignment horizontal="left" vertical="center" indent="1"/>
      <protection hidden="1"/>
    </xf>
    <xf numFmtId="0" fontId="42" fillId="7" borderId="0" xfId="0" applyFont="1" applyFill="1" applyAlignment="1" applyProtection="1">
      <alignment horizontal="left" indent="1"/>
      <protection hidden="1"/>
    </xf>
    <xf numFmtId="0" fontId="50" fillId="7" borderId="0" xfId="0" applyFont="1" applyFill="1" applyAlignment="1" applyProtection="1">
      <alignment horizontal="left" vertical="center"/>
      <protection hidden="1"/>
    </xf>
    <xf numFmtId="0" fontId="42" fillId="7" borderId="0" xfId="0" applyFont="1" applyFill="1" applyAlignment="1">
      <alignment horizontal="center" vertical="center"/>
    </xf>
    <xf numFmtId="14" fontId="42" fillId="7" borderId="0" xfId="0" applyNumberFormat="1" applyFont="1" applyFill="1" applyAlignment="1">
      <alignment horizontal="center" vertical="center"/>
    </xf>
    <xf numFmtId="0" fontId="42" fillId="7" borderId="0" xfId="0" applyFont="1" applyFill="1"/>
    <xf numFmtId="0" fontId="5" fillId="7" borderId="0" xfId="0" applyFont="1" applyFill="1"/>
    <xf numFmtId="0" fontId="13" fillId="7" borderId="0" xfId="1" applyFont="1" applyFill="1" applyAlignment="1">
      <alignment horizontal="center" vertical="center" wrapText="1"/>
    </xf>
    <xf numFmtId="0" fontId="4" fillId="8" borderId="11" xfId="0" applyFont="1" applyFill="1" applyBorder="1" applyAlignment="1">
      <alignment horizontal="left" vertical="center" wrapText="1" indent="1"/>
    </xf>
    <xf numFmtId="0" fontId="8" fillId="8" borderId="11" xfId="0" applyFont="1" applyFill="1" applyBorder="1" applyAlignment="1">
      <alignment horizontal="left" vertical="center" wrapText="1" indent="1"/>
    </xf>
    <xf numFmtId="0" fontId="1" fillId="8" borderId="11" xfId="0" applyFont="1" applyFill="1" applyBorder="1" applyAlignment="1">
      <alignment horizontal="left" vertical="center" wrapText="1" indent="1"/>
    </xf>
    <xf numFmtId="49" fontId="8" fillId="8" borderId="10" xfId="0" applyNumberFormat="1" applyFont="1" applyFill="1" applyBorder="1" applyAlignment="1">
      <alignment horizontal="left" vertical="center" indent="1"/>
    </xf>
    <xf numFmtId="49" fontId="8" fillId="8" borderId="11" xfId="0" applyNumberFormat="1" applyFont="1" applyFill="1" applyBorder="1" applyAlignment="1">
      <alignment horizontal="left" vertical="center" wrapText="1" indent="1"/>
    </xf>
    <xf numFmtId="164" fontId="8" fillId="8" borderId="1" xfId="0" applyNumberFormat="1" applyFont="1" applyFill="1" applyBorder="1" applyAlignment="1">
      <alignment horizontal="left" vertical="center" wrapText="1" indent="1"/>
    </xf>
    <xf numFmtId="0" fontId="33" fillId="8" borderId="1" xfId="0" applyFont="1" applyFill="1" applyBorder="1" applyAlignment="1">
      <alignment horizontal="left" vertical="center" wrapText="1" indent="1"/>
    </xf>
    <xf numFmtId="0" fontId="8" fillId="8" borderId="13" xfId="0" applyFont="1" applyFill="1" applyBorder="1" applyAlignment="1">
      <alignment horizontal="left" vertical="center" wrapText="1" indent="1"/>
    </xf>
    <xf numFmtId="49" fontId="8" fillId="8" borderId="6" xfId="0" applyNumberFormat="1" applyFont="1" applyFill="1" applyBorder="1" applyAlignment="1">
      <alignment horizontal="left" vertical="center" indent="1"/>
    </xf>
    <xf numFmtId="0" fontId="0" fillId="8" borderId="0" xfId="0" applyFill="1"/>
    <xf numFmtId="0" fontId="7" fillId="8" borderId="10" xfId="0" applyFont="1" applyFill="1" applyBorder="1" applyAlignment="1">
      <alignment horizontal="left" vertical="center" indent="1"/>
    </xf>
    <xf numFmtId="0" fontId="8" fillId="8" borderId="20" xfId="0" applyFont="1" applyFill="1" applyBorder="1" applyAlignment="1">
      <alignment horizontal="left" vertical="center" wrapText="1" indent="1"/>
    </xf>
    <xf numFmtId="1" fontId="8" fillId="8" borderId="15" xfId="0" applyNumberFormat="1" applyFont="1" applyFill="1" applyBorder="1" applyAlignment="1">
      <alignment horizontal="left" vertical="center" wrapText="1" indent="1"/>
    </xf>
    <xf numFmtId="0" fontId="7" fillId="8" borderId="6" xfId="0" applyFont="1" applyFill="1" applyBorder="1" applyAlignment="1">
      <alignment horizontal="left" vertical="center" indent="1"/>
    </xf>
    <xf numFmtId="0" fontId="8" fillId="8" borderId="10" xfId="0" applyFont="1" applyFill="1" applyBorder="1" applyAlignment="1">
      <alignment horizontal="left" vertical="center" wrapText="1" indent="1"/>
    </xf>
    <xf numFmtId="0" fontId="7" fillId="8" borderId="11" xfId="0" applyFont="1" applyFill="1" applyBorder="1" applyAlignment="1">
      <alignment horizontal="left" vertical="center" wrapText="1" indent="1"/>
    </xf>
    <xf numFmtId="0" fontId="8" fillId="8" borderId="12" xfId="0" applyFont="1" applyFill="1" applyBorder="1" applyAlignment="1">
      <alignment horizontal="left" vertical="center" wrapText="1" indent="1"/>
    </xf>
    <xf numFmtId="14" fontId="8" fillId="8" borderId="12" xfId="0" applyNumberFormat="1" applyFont="1" applyFill="1" applyBorder="1" applyAlignment="1">
      <alignment horizontal="left" vertical="center" wrapText="1" indent="1"/>
    </xf>
    <xf numFmtId="3" fontId="8" fillId="8" borderId="1" xfId="0" applyNumberFormat="1" applyFont="1" applyFill="1" applyBorder="1" applyAlignment="1">
      <alignment horizontal="left" vertical="center" wrapText="1" indent="1"/>
    </xf>
    <xf numFmtId="0" fontId="6" fillId="8" borderId="11" xfId="0" applyFont="1" applyFill="1" applyBorder="1" applyAlignment="1">
      <alignment horizontal="left" vertical="center" wrapText="1" indent="1"/>
    </xf>
    <xf numFmtId="0" fontId="7" fillId="8" borderId="7" xfId="0" applyFont="1" applyFill="1" applyBorder="1" applyAlignment="1">
      <alignment horizontal="left" vertical="center" wrapText="1" indent="1"/>
    </xf>
    <xf numFmtId="0" fontId="8" fillId="8" borderId="8" xfId="0" applyFont="1" applyFill="1" applyBorder="1" applyAlignment="1">
      <alignment horizontal="left" vertical="center" wrapText="1" indent="1"/>
    </xf>
    <xf numFmtId="0" fontId="8" fillId="8" borderId="20" xfId="0" applyFont="1" applyFill="1" applyBorder="1" applyAlignment="1">
      <alignment horizontal="left" vertical="center" indent="1"/>
    </xf>
    <xf numFmtId="0" fontId="8" fillId="3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165" fontId="31" fillId="5" borderId="17" xfId="3" applyNumberFormat="1" applyFont="1" applyFill="1" applyBorder="1" applyAlignment="1">
      <alignment horizontal="left" vertical="center" indent="1"/>
    </xf>
    <xf numFmtId="165" fontId="31" fillId="5" borderId="19" xfId="3" applyNumberFormat="1" applyFont="1" applyFill="1" applyBorder="1" applyAlignment="1">
      <alignment horizontal="left" vertical="center" indent="1"/>
    </xf>
    <xf numFmtId="165" fontId="37" fillId="0" borderId="32" xfId="3" applyNumberFormat="1" applyFont="1" applyBorder="1" applyAlignment="1" applyProtection="1">
      <alignment horizontal="center" vertical="center"/>
      <protection locked="0"/>
    </xf>
    <xf numFmtId="165" fontId="37" fillId="0" borderId="33" xfId="3" applyNumberFormat="1" applyFont="1" applyBorder="1" applyAlignment="1" applyProtection="1">
      <alignment horizontal="center" vertical="center"/>
      <protection locked="0"/>
    </xf>
    <xf numFmtId="165" fontId="37" fillId="0" borderId="46" xfId="3" applyNumberFormat="1" applyFont="1" applyBorder="1" applyAlignment="1" applyProtection="1">
      <alignment horizontal="center" vertical="center"/>
      <protection locked="0"/>
    </xf>
    <xf numFmtId="165" fontId="31" fillId="5" borderId="18" xfId="3" applyNumberFormat="1" applyFont="1" applyFill="1" applyBorder="1" applyAlignment="1">
      <alignment horizontal="left" vertical="center" indent="1"/>
    </xf>
    <xf numFmtId="9" fontId="43" fillId="3" borderId="1" xfId="3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 wrapText="1" indent="1"/>
    </xf>
    <xf numFmtId="0" fontId="43" fillId="3" borderId="1" xfId="0" applyFont="1" applyFill="1" applyBorder="1" applyAlignment="1">
      <alignment horizontal="center" vertical="center"/>
    </xf>
    <xf numFmtId="1" fontId="43" fillId="3" borderId="1" xfId="0" applyNumberFormat="1" applyFont="1" applyFill="1" applyBorder="1" applyAlignment="1">
      <alignment horizontal="center" vertical="center"/>
    </xf>
    <xf numFmtId="0" fontId="49" fillId="3" borderId="12" xfId="0" applyFont="1" applyFill="1" applyBorder="1" applyAlignment="1">
      <alignment horizontal="left" vertical="center" wrapText="1" indent="1"/>
    </xf>
    <xf numFmtId="0" fontId="49" fillId="3" borderId="32" xfId="0" applyFont="1" applyFill="1" applyBorder="1" applyAlignment="1">
      <alignment horizontal="left" vertical="center" wrapText="1" indent="1"/>
    </xf>
    <xf numFmtId="0" fontId="49" fillId="3" borderId="33" xfId="0" applyFont="1" applyFill="1" applyBorder="1" applyAlignment="1">
      <alignment horizontal="left" vertical="center" wrapText="1" indent="1"/>
    </xf>
    <xf numFmtId="0" fontId="39" fillId="0" borderId="0" xfId="0" applyFont="1" applyAlignment="1">
      <alignment horizontal="left" vertical="center" wrapText="1" indent="1"/>
    </xf>
    <xf numFmtId="0" fontId="36" fillId="0" borderId="0" xfId="0" applyFont="1" applyAlignment="1">
      <alignment horizontal="left" vertical="center" wrapText="1" indent="4"/>
    </xf>
    <xf numFmtId="0" fontId="36" fillId="0" borderId="0" xfId="0" applyFont="1" applyAlignment="1">
      <alignment horizontal="left" vertical="center" indent="4"/>
    </xf>
    <xf numFmtId="0" fontId="30" fillId="0" borderId="0" xfId="0" applyFont="1" applyAlignment="1" applyProtection="1">
      <alignment horizontal="left" vertical="center" indent="3"/>
      <protection hidden="1"/>
    </xf>
    <xf numFmtId="0" fontId="30" fillId="4" borderId="0" xfId="0" applyFont="1" applyFill="1" applyAlignment="1" applyProtection="1">
      <alignment horizontal="left" vertical="center" wrapText="1" indent="1"/>
      <protection hidden="1"/>
    </xf>
    <xf numFmtId="0" fontId="4" fillId="0" borderId="2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/>
    </xf>
    <xf numFmtId="0" fontId="0" fillId="2" borderId="0" xfId="0" applyFill="1"/>
    <xf numFmtId="0" fontId="9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 indent="1"/>
    </xf>
    <xf numFmtId="0" fontId="18" fillId="0" borderId="0" xfId="0" applyFont="1" applyAlignment="1">
      <alignment horizontal="left" vertical="center" wrapText="1" indent="1"/>
    </xf>
  </cellXfs>
  <cellStyles count="5">
    <cellStyle name="Followed Hyperlink" xfId="2" builtinId="9" hidden="1"/>
    <cellStyle name="Hyperlink" xfId="1" builtinId="8"/>
    <cellStyle name="Normal" xfId="0" builtinId="0"/>
    <cellStyle name="Normal 2" xfId="4" xr:uid="{DD686376-CEF4-4AF5-BFCA-5B28ECBE0337}"/>
    <cellStyle name="Percent" xfId="3" builtinId="5"/>
  </cellStyles>
  <dxfs count="105"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numFmt numFmtId="167" formatCode="[$$-240A]\ #,##0.00"/>
    </dxf>
    <dxf>
      <numFmt numFmtId="13" formatCode="0%"/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color theme="0"/>
      </font>
      <fill>
        <patternFill>
          <bgColor rgb="FF55B03E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color theme="0"/>
      </font>
      <fill>
        <patternFill>
          <bgColor rgb="FFF0462E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theme="0"/>
        </top>
        <bottom style="thin">
          <color theme="0"/>
        </bottom>
        <vertical/>
        <horizontal/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ill>
        <patternFill patternType="none">
          <bgColor auto="1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numFmt numFmtId="168" formatCode="[$$-340A]#,##0.00"/>
    </dxf>
    <dxf>
      <numFmt numFmtId="13" formatCode="0%"/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</dxfs>
  <tableStyles count="0" defaultTableStyle="TableStyleMedium9" defaultPivotStyle="PivotStyleMedium7"/>
  <colors>
    <mruColors>
      <color rgb="FFFF9300"/>
      <color rgb="FF6699CC"/>
      <color rgb="FFF0462E"/>
      <color rgb="FF55B03E"/>
      <color rgb="FFF2B800"/>
      <color rgb="FFFA462E"/>
      <color rgb="FF0562C1"/>
      <color rgb="FFE71919"/>
      <color rgb="FF566DCE"/>
      <color rgb="FF9ED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PL_prob!$C$8:$N$8</c:f>
              <c:strCache>
                <c:ptCount val="12"/>
                <c:pt idx="0">
                  <c:v>Jul/Tuesday</c:v>
                </c:pt>
                <c:pt idx="1">
                  <c:v>Aug/Wednesday</c:v>
                </c:pt>
                <c:pt idx="2">
                  <c:v>Sep/Saturday</c:v>
                </c:pt>
                <c:pt idx="3">
                  <c:v>Oct/Monday</c:v>
                </c:pt>
                <c:pt idx="4">
                  <c:v>Nov/Thursday</c:v>
                </c:pt>
                <c:pt idx="5">
                  <c:v>Dec/Saturday</c:v>
                </c:pt>
                <c:pt idx="6">
                  <c:v>Jan/Tuesday</c:v>
                </c:pt>
                <c:pt idx="7">
                  <c:v>Feb/Friday</c:v>
                </c:pt>
                <c:pt idx="8">
                  <c:v>Mar/Friday</c:v>
                </c:pt>
                <c:pt idx="9">
                  <c:v>Apr/Monday</c:v>
                </c:pt>
                <c:pt idx="10">
                  <c:v>May/Wednesday</c:v>
                </c:pt>
                <c:pt idx="11">
                  <c:v>Jun/Saturday</c:v>
                </c:pt>
              </c:strCache>
            </c:strRef>
          </c:cat>
          <c:val>
            <c:numRef>
              <c:f>PL_prob!$C$9:$N$9</c:f>
              <c:numCache>
                <c:formatCode>#,##0</c:formatCode>
                <c:ptCount val="12"/>
                <c:pt idx="0">
                  <c:v>1000</c:v>
                </c:pt>
                <c:pt idx="1">
                  <c:v>850</c:v>
                </c:pt>
                <c:pt idx="2">
                  <c:v>900</c:v>
                </c:pt>
                <c:pt idx="3">
                  <c:v>1000</c:v>
                </c:pt>
                <c:pt idx="4">
                  <c:v>1100</c:v>
                </c:pt>
                <c:pt idx="5">
                  <c:v>890</c:v>
                </c:pt>
                <c:pt idx="6">
                  <c:v>500</c:v>
                </c:pt>
                <c:pt idx="7">
                  <c:v>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4-4FD9-9555-ADB8004967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27"/>
        <c:axId val="1899837007"/>
        <c:axId val="1270911295"/>
      </c:barChart>
      <c:catAx>
        <c:axId val="1899837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911295"/>
        <c:crosses val="autoZero"/>
        <c:auto val="1"/>
        <c:lblAlgn val="ctr"/>
        <c:lblOffset val="100"/>
        <c:noMultiLvlLbl val="0"/>
      </c:catAx>
      <c:valAx>
        <c:axId val="127091129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899837007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ACT_result!$C$8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rgbClr val="6699CC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ACT_result!$D$7:$O$7</c:f>
              <c:strCache>
                <c:ptCount val="12"/>
                <c:pt idx="0">
                  <c:v>Jul/Tuesday</c:v>
                </c:pt>
                <c:pt idx="1">
                  <c:v>Aug/Wednesday</c:v>
                </c:pt>
                <c:pt idx="2">
                  <c:v>Sep/Saturday</c:v>
                </c:pt>
                <c:pt idx="3">
                  <c:v>Oct/Monday</c:v>
                </c:pt>
                <c:pt idx="4">
                  <c:v>Nov/Thursday</c:v>
                </c:pt>
                <c:pt idx="5">
                  <c:v>Dec/Saturday</c:v>
                </c:pt>
                <c:pt idx="6">
                  <c:v>Jan/Tuesday</c:v>
                </c:pt>
                <c:pt idx="7">
                  <c:v>Feb/Friday</c:v>
                </c:pt>
                <c:pt idx="8">
                  <c:v>Mar/Friday</c:v>
                </c:pt>
                <c:pt idx="9">
                  <c:v>Apr/Monday</c:v>
                </c:pt>
                <c:pt idx="10">
                  <c:v>May/Wednesday</c:v>
                </c:pt>
                <c:pt idx="11">
                  <c:v>Jun/Saturday</c:v>
                </c:pt>
              </c:strCache>
            </c:strRef>
          </c:cat>
          <c:val>
            <c:numRef>
              <c:f>ACT_result!$D$8:$O$8</c:f>
              <c:numCache>
                <c:formatCode>#,##0</c:formatCode>
                <c:ptCount val="12"/>
                <c:pt idx="0">
                  <c:v>1000</c:v>
                </c:pt>
                <c:pt idx="1">
                  <c:v>850</c:v>
                </c:pt>
                <c:pt idx="2">
                  <c:v>900</c:v>
                </c:pt>
                <c:pt idx="3">
                  <c:v>1000</c:v>
                </c:pt>
                <c:pt idx="4">
                  <c:v>1100</c:v>
                </c:pt>
                <c:pt idx="5">
                  <c:v>890</c:v>
                </c:pt>
                <c:pt idx="6">
                  <c:v>500</c:v>
                </c:pt>
                <c:pt idx="7">
                  <c:v>950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B-4F23-82DA-D934BB699494}"/>
            </c:ext>
          </c:extLst>
        </c:ser>
        <c:ser>
          <c:idx val="1"/>
          <c:order val="1"/>
          <c:tx>
            <c:strRef>
              <c:f>ACT_result!$C$9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ACT_result!$D$7:$O$7</c:f>
              <c:strCache>
                <c:ptCount val="12"/>
                <c:pt idx="0">
                  <c:v>Jul/Tuesday</c:v>
                </c:pt>
                <c:pt idx="1">
                  <c:v>Aug/Wednesday</c:v>
                </c:pt>
                <c:pt idx="2">
                  <c:v>Sep/Saturday</c:v>
                </c:pt>
                <c:pt idx="3">
                  <c:v>Oct/Monday</c:v>
                </c:pt>
                <c:pt idx="4">
                  <c:v>Nov/Thursday</c:v>
                </c:pt>
                <c:pt idx="5">
                  <c:v>Dec/Saturday</c:v>
                </c:pt>
                <c:pt idx="6">
                  <c:v>Jan/Tuesday</c:v>
                </c:pt>
                <c:pt idx="7">
                  <c:v>Feb/Friday</c:v>
                </c:pt>
                <c:pt idx="8">
                  <c:v>Mar/Friday</c:v>
                </c:pt>
                <c:pt idx="9">
                  <c:v>Apr/Monday</c:v>
                </c:pt>
                <c:pt idx="10">
                  <c:v>May/Wednesday</c:v>
                </c:pt>
                <c:pt idx="11">
                  <c:v>Jun/Saturday</c:v>
                </c:pt>
              </c:strCache>
            </c:strRef>
          </c:cat>
          <c:val>
            <c:numRef>
              <c:f>ACT_result!$D$9:$O$9</c:f>
              <c:numCache>
                <c:formatCode>#,##0</c:formatCode>
                <c:ptCount val="12"/>
                <c:pt idx="0">
                  <c:v>900</c:v>
                </c:pt>
                <c:pt idx="1">
                  <c:v>900</c:v>
                </c:pt>
                <c:pt idx="2">
                  <c:v>950</c:v>
                </c:pt>
                <c:pt idx="3">
                  <c:v>1000</c:v>
                </c:pt>
                <c:pt idx="4">
                  <c:v>1000</c:v>
                </c:pt>
                <c:pt idx="5">
                  <c:v>900</c:v>
                </c:pt>
                <c:pt idx="6">
                  <c:v>740</c:v>
                </c:pt>
                <c:pt idx="7">
                  <c:v>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B-4F23-82DA-D934BB699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989935807"/>
        <c:axId val="1977583551"/>
      </c:barChart>
      <c:catAx>
        <c:axId val="198993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7583551"/>
        <c:crosses val="autoZero"/>
        <c:auto val="1"/>
        <c:lblAlgn val="ctr"/>
        <c:lblOffset val="100"/>
        <c:noMultiLvlLbl val="0"/>
      </c:catAx>
      <c:valAx>
        <c:axId val="1977583551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989935807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67939429319245E-2"/>
          <c:y val="6.9484405358421097E-2"/>
          <c:w val="0.89346424686978321"/>
          <c:h val="0.68580672870436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ACT_result!$C$8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rgbClr val="6699CC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pt-BR" sz="1000" b="0" i="0" u="none" strike="noStrike" kern="1200" baseline="0">
                    <a:solidFill>
                      <a:srgbClr val="6699C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ACT_result!$D$7:$O$7</c:f>
              <c:strCache>
                <c:ptCount val="12"/>
                <c:pt idx="0">
                  <c:v>Jul/Tuesday</c:v>
                </c:pt>
                <c:pt idx="1">
                  <c:v>Aug/Wednesday</c:v>
                </c:pt>
                <c:pt idx="2">
                  <c:v>Sep/Saturday</c:v>
                </c:pt>
                <c:pt idx="3">
                  <c:v>Oct/Monday</c:v>
                </c:pt>
                <c:pt idx="4">
                  <c:v>Nov/Thursday</c:v>
                </c:pt>
                <c:pt idx="5">
                  <c:v>Dec/Saturday</c:v>
                </c:pt>
                <c:pt idx="6">
                  <c:v>Jan/Tuesday</c:v>
                </c:pt>
                <c:pt idx="7">
                  <c:v>Feb/Friday</c:v>
                </c:pt>
                <c:pt idx="8">
                  <c:v>Mar/Friday</c:v>
                </c:pt>
                <c:pt idx="9">
                  <c:v>Apr/Monday</c:v>
                </c:pt>
                <c:pt idx="10">
                  <c:v>May/Wednesday</c:v>
                </c:pt>
                <c:pt idx="11">
                  <c:v>Jun/Saturday</c:v>
                </c:pt>
              </c:strCache>
            </c:strRef>
          </c:cat>
          <c:val>
            <c:numRef>
              <c:f>ACT_result!$D$8:$O$8</c:f>
              <c:numCache>
                <c:formatCode>#,##0</c:formatCode>
                <c:ptCount val="12"/>
                <c:pt idx="0">
                  <c:v>1000</c:v>
                </c:pt>
                <c:pt idx="1">
                  <c:v>850</c:v>
                </c:pt>
                <c:pt idx="2">
                  <c:v>900</c:v>
                </c:pt>
                <c:pt idx="3">
                  <c:v>1000</c:v>
                </c:pt>
                <c:pt idx="4">
                  <c:v>1100</c:v>
                </c:pt>
                <c:pt idx="5">
                  <c:v>890</c:v>
                </c:pt>
                <c:pt idx="6">
                  <c:v>500</c:v>
                </c:pt>
                <c:pt idx="7">
                  <c:v>950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E-4A59-96AE-9D616B012595}"/>
            </c:ext>
          </c:extLst>
        </c:ser>
        <c:ser>
          <c:idx val="1"/>
          <c:order val="1"/>
          <c:tx>
            <c:strRef>
              <c:f>ACT_result!$C$9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pt-BR" sz="1000" b="0" i="0" u="none" strike="noStrike" kern="1200" baseline="0">
                    <a:solidFill>
                      <a:srgbClr val="FF93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ACT_result!$D$7:$O$7</c:f>
              <c:strCache>
                <c:ptCount val="12"/>
                <c:pt idx="0">
                  <c:v>Jul/Tuesday</c:v>
                </c:pt>
                <c:pt idx="1">
                  <c:v>Aug/Wednesday</c:v>
                </c:pt>
                <c:pt idx="2">
                  <c:v>Sep/Saturday</c:v>
                </c:pt>
                <c:pt idx="3">
                  <c:v>Oct/Monday</c:v>
                </c:pt>
                <c:pt idx="4">
                  <c:v>Nov/Thursday</c:v>
                </c:pt>
                <c:pt idx="5">
                  <c:v>Dec/Saturday</c:v>
                </c:pt>
                <c:pt idx="6">
                  <c:v>Jan/Tuesday</c:v>
                </c:pt>
                <c:pt idx="7">
                  <c:v>Feb/Friday</c:v>
                </c:pt>
                <c:pt idx="8">
                  <c:v>Mar/Friday</c:v>
                </c:pt>
                <c:pt idx="9">
                  <c:v>Apr/Monday</c:v>
                </c:pt>
                <c:pt idx="10">
                  <c:v>May/Wednesday</c:v>
                </c:pt>
                <c:pt idx="11">
                  <c:v>Jun/Saturday</c:v>
                </c:pt>
              </c:strCache>
            </c:strRef>
          </c:cat>
          <c:val>
            <c:numRef>
              <c:f>ACT_result!$D$9:$O$9</c:f>
              <c:numCache>
                <c:formatCode>#,##0</c:formatCode>
                <c:ptCount val="12"/>
                <c:pt idx="0">
                  <c:v>900</c:v>
                </c:pt>
                <c:pt idx="1">
                  <c:v>900</c:v>
                </c:pt>
                <c:pt idx="2">
                  <c:v>950</c:v>
                </c:pt>
                <c:pt idx="3">
                  <c:v>1000</c:v>
                </c:pt>
                <c:pt idx="4">
                  <c:v>1000</c:v>
                </c:pt>
                <c:pt idx="5">
                  <c:v>900</c:v>
                </c:pt>
                <c:pt idx="6">
                  <c:v>740</c:v>
                </c:pt>
                <c:pt idx="7">
                  <c:v>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FE-4A59-96AE-9D616B012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14169792"/>
        <c:axId val="259830976"/>
      </c:barChart>
      <c:catAx>
        <c:axId val="21416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830976"/>
        <c:crosses val="autoZero"/>
        <c:auto val="1"/>
        <c:lblAlgn val="ctr"/>
        <c:lblOffset val="100"/>
        <c:noMultiLvlLbl val="0"/>
      </c:catAx>
      <c:valAx>
        <c:axId val="259830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BR" sz="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69792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pt-BR" sz="1000" b="0" i="0" u="none" strike="noStrike" kern="1200" baseline="0">
          <a:solidFill>
            <a:schemeClr val="tx1">
              <a:lumMod val="75000"/>
              <a:lumOff val="25000"/>
            </a:schemeClr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67939429319245E-2"/>
          <c:y val="6.9484405358421097E-2"/>
          <c:w val="0.96251060578939085"/>
          <c:h val="0.84064550738685007"/>
        </c:manualLayout>
      </c:layout>
      <c:lineChart>
        <c:grouping val="standard"/>
        <c:varyColors val="0"/>
        <c:ser>
          <c:idx val="2"/>
          <c:order val="0"/>
          <c:tx>
            <c:strRef>
              <c:f>ACT_result!$C$10</c:f>
              <c:strCache>
                <c:ptCount val="1"/>
                <c:pt idx="0">
                  <c:v>diferencia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ACT_result!$D$7:$O$7</c:f>
              <c:strCache>
                <c:ptCount val="12"/>
                <c:pt idx="0">
                  <c:v>Jul/Tuesday</c:v>
                </c:pt>
                <c:pt idx="1">
                  <c:v>Aug/Wednesday</c:v>
                </c:pt>
                <c:pt idx="2">
                  <c:v>Sep/Saturday</c:v>
                </c:pt>
                <c:pt idx="3">
                  <c:v>Oct/Monday</c:v>
                </c:pt>
                <c:pt idx="4">
                  <c:v>Nov/Thursday</c:v>
                </c:pt>
                <c:pt idx="5">
                  <c:v>Dec/Saturday</c:v>
                </c:pt>
                <c:pt idx="6">
                  <c:v>Jan/Tuesday</c:v>
                </c:pt>
                <c:pt idx="7">
                  <c:v>Feb/Friday</c:v>
                </c:pt>
                <c:pt idx="8">
                  <c:v>Mar/Friday</c:v>
                </c:pt>
                <c:pt idx="9">
                  <c:v>Apr/Monday</c:v>
                </c:pt>
                <c:pt idx="10">
                  <c:v>May/Wednesday</c:v>
                </c:pt>
                <c:pt idx="11">
                  <c:v>Jun/Saturday</c:v>
                </c:pt>
              </c:strCache>
            </c:strRef>
          </c:cat>
          <c:val>
            <c:numRef>
              <c:f>ACT_result!$D$10:$O$10</c:f>
              <c:numCache>
                <c:formatCode>0%</c:formatCode>
                <c:ptCount val="12"/>
                <c:pt idx="0">
                  <c:v>0.1</c:v>
                </c:pt>
                <c:pt idx="1">
                  <c:v>-5.8823529411764705E-2</c:v>
                </c:pt>
                <c:pt idx="2">
                  <c:v>-5.5555555555555552E-2</c:v>
                </c:pt>
                <c:pt idx="3">
                  <c:v>0</c:v>
                </c:pt>
                <c:pt idx="4">
                  <c:v>9.0909090909090912E-2</c:v>
                </c:pt>
                <c:pt idx="5">
                  <c:v>-1.1235955056179775E-2</c:v>
                </c:pt>
                <c:pt idx="6">
                  <c:v>-0.48</c:v>
                </c:pt>
                <c:pt idx="7">
                  <c:v>-2.1052631578947368E-2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26D-48B5-9F44-338254BAB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169792"/>
        <c:axId val="259830976"/>
      </c:lineChart>
      <c:catAx>
        <c:axId val="21416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830976"/>
        <c:crosses val="autoZero"/>
        <c:auto val="1"/>
        <c:lblAlgn val="ctr"/>
        <c:lblOffset val="100"/>
        <c:noMultiLvlLbl val="0"/>
      </c:catAx>
      <c:valAx>
        <c:axId val="2598309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BR" sz="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69792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pt-BR" sz="1000" b="0" i="0" u="none" strike="noStrike" kern="1200" baseline="0">
          <a:solidFill>
            <a:schemeClr val="tx1">
              <a:lumMod val="75000"/>
              <a:lumOff val="25000"/>
            </a:schemeClr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08457766333582E-2"/>
          <c:y val="7.7054260454529871E-2"/>
          <c:w val="0.48612957595416434"/>
          <c:h val="0.8883697614466555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55B03E"/>
              </a:solidFill>
            </c:spPr>
            <c:extLst>
              <c:ext xmlns:c16="http://schemas.microsoft.com/office/drawing/2014/chart" uri="{C3380CC4-5D6E-409C-BE32-E72D297353CC}">
                <c16:uniqueId val="{00000001-1E7C-4418-AA65-24C7B5454C2A}"/>
              </c:ext>
            </c:extLst>
          </c:dPt>
          <c:dPt>
            <c:idx val="1"/>
            <c:bubble3D val="0"/>
            <c:spPr>
              <a:solidFill>
                <a:srgbClr val="F0462E"/>
              </a:solidFill>
            </c:spPr>
            <c:extLst>
              <c:ext xmlns:c16="http://schemas.microsoft.com/office/drawing/2014/chart" uri="{C3380CC4-5D6E-409C-BE32-E72D297353CC}">
                <c16:uniqueId val="{00000003-1E7C-4418-AA65-24C7B5454C2A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1E7C-4418-AA65-24C7B5454C2A}"/>
              </c:ext>
            </c:extLst>
          </c:dPt>
          <c:dPt>
            <c:idx val="3"/>
            <c:bubble3D val="0"/>
            <c:spPr>
              <a:solidFill>
                <a:srgbClr val="F0462E"/>
              </a:solidFill>
            </c:spPr>
            <c:extLst>
              <c:ext xmlns:c16="http://schemas.microsoft.com/office/drawing/2014/chart" uri="{C3380CC4-5D6E-409C-BE32-E72D297353CC}">
                <c16:uniqueId val="{00000007-1E7C-4418-AA65-24C7B5454C2A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DSH_corr!$C$18:$C$20</c:f>
              <c:strCache>
                <c:ptCount val="3"/>
                <c:pt idx="0">
                  <c:v>Corregido</c:v>
                </c:pt>
                <c:pt idx="1">
                  <c:v>No Corregido</c:v>
                </c:pt>
                <c:pt idx="2">
                  <c:v>En fase de corrección</c:v>
                </c:pt>
              </c:strCache>
            </c:strRef>
          </c:cat>
          <c:val>
            <c:numRef>
              <c:f>DSH_corr!$D$18:$D$20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7C-4418-AA65-24C7B5454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0776754451878889"/>
          <c:y val="0.36559644189354279"/>
          <c:w val="0.37086747431155415"/>
          <c:h val="0.26880711621291442"/>
        </c:manualLayout>
      </c:layout>
      <c:overlay val="0"/>
      <c:txPr>
        <a:bodyPr/>
        <a:lstStyle/>
        <a:p>
          <a:pPr rtl="0"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08457766333582E-2"/>
          <c:y val="7.7054260454529871E-2"/>
          <c:w val="0.48612957595416434"/>
          <c:h val="0.8883697614466555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55B03E"/>
              </a:solidFill>
            </c:spPr>
            <c:extLst>
              <c:ext xmlns:c16="http://schemas.microsoft.com/office/drawing/2014/chart" uri="{C3380CC4-5D6E-409C-BE32-E72D297353CC}">
                <c16:uniqueId val="{00000001-333C-4D98-B4DA-2896C7FF7500}"/>
              </c:ext>
            </c:extLst>
          </c:dPt>
          <c:dPt>
            <c:idx val="1"/>
            <c:bubble3D val="0"/>
            <c:spPr>
              <a:solidFill>
                <a:srgbClr val="F0462E"/>
              </a:solidFill>
            </c:spPr>
            <c:extLst>
              <c:ext xmlns:c16="http://schemas.microsoft.com/office/drawing/2014/chart" uri="{C3380CC4-5D6E-409C-BE32-E72D297353CC}">
                <c16:uniqueId val="{00000003-333C-4D98-B4DA-2896C7FF7500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333C-4D98-B4DA-2896C7FF7500}"/>
              </c:ext>
            </c:extLst>
          </c:dPt>
          <c:dPt>
            <c:idx val="3"/>
            <c:bubble3D val="0"/>
            <c:spPr>
              <a:solidFill>
                <a:srgbClr val="F0462E"/>
              </a:solidFill>
            </c:spPr>
            <c:extLst>
              <c:ext xmlns:c16="http://schemas.microsoft.com/office/drawing/2014/chart" uri="{C3380CC4-5D6E-409C-BE32-E72D297353CC}">
                <c16:uniqueId val="{00000007-333C-4D98-B4DA-2896C7FF7500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DSH_corr!$I$18:$I$20</c:f>
              <c:strCache>
                <c:ptCount val="3"/>
                <c:pt idx="0">
                  <c:v>implementado</c:v>
                </c:pt>
                <c:pt idx="1">
                  <c:v>No Implementado</c:v>
                </c:pt>
                <c:pt idx="2">
                  <c:v>En fase de implementación</c:v>
                </c:pt>
              </c:strCache>
            </c:strRef>
          </c:cat>
          <c:val>
            <c:numRef>
              <c:f>DSH_corr!$J$18:$J$20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33C-4D98-B4DA-2896C7FF7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0776754451878889"/>
          <c:y val="0.36559644189354279"/>
          <c:w val="0.37086747431155415"/>
          <c:h val="0.26880711621291442"/>
        </c:manualLayout>
      </c:layout>
      <c:overlay val="0"/>
      <c:txPr>
        <a:bodyPr/>
        <a:lstStyle/>
        <a:p>
          <a:pPr rtl="0"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../media/image2.png"/><Relationship Id="rId3" Type="http://schemas.openxmlformats.org/officeDocument/2006/relationships/image" Target="../media/image1.png"/><Relationship Id="rId7" Type="http://schemas.openxmlformats.org/officeDocument/2006/relationships/hyperlink" Target="#ACT_result!A1"/><Relationship Id="rId12" Type="http://schemas.openxmlformats.org/officeDocument/2006/relationships/hyperlink" Target="https://es.luz.vc/p/hoja-calculo-ciclo-pdca-circulo-deming/" TargetMode="External"/><Relationship Id="rId2" Type="http://schemas.openxmlformats.org/officeDocument/2006/relationships/hyperlink" Target="#DSH_pdca!A1"/><Relationship Id="rId1" Type="http://schemas.openxmlformats.org/officeDocument/2006/relationships/hyperlink" Target="#GR_dir!A1"/><Relationship Id="rId6" Type="http://schemas.openxmlformats.org/officeDocument/2006/relationships/hyperlink" Target="#CH_cntrl!A1"/><Relationship Id="rId11" Type="http://schemas.openxmlformats.org/officeDocument/2006/relationships/hyperlink" Target="#GR_reun!A1"/><Relationship Id="rId5" Type="http://schemas.openxmlformats.org/officeDocument/2006/relationships/hyperlink" Target="#DO_a.nec!A1"/><Relationship Id="rId10" Type="http://schemas.openxmlformats.org/officeDocument/2006/relationships/hyperlink" Target="#GR_area!A1"/><Relationship Id="rId4" Type="http://schemas.openxmlformats.org/officeDocument/2006/relationships/hyperlink" Target="#PL_prob!A1"/><Relationship Id="rId9" Type="http://schemas.openxmlformats.org/officeDocument/2006/relationships/hyperlink" Target="#GR_int!A1"/><Relationship Id="rId14" Type="http://schemas.openxmlformats.org/officeDocument/2006/relationships/image" Target="file:///C:\Users\lnjai\Dropbox%20(luz%20lab)\LUZ\Produtos\Planilhas%20Individuais\97%20-%20C&#243;digo%20VBA%20para%20Desenvolvimento\MakerPlan\ComprarPlanES.png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../media/image2.png"/><Relationship Id="rId3" Type="http://schemas.openxmlformats.org/officeDocument/2006/relationships/image" Target="../media/image1.png"/><Relationship Id="rId7" Type="http://schemas.openxmlformats.org/officeDocument/2006/relationships/hyperlink" Target="#CH_cntrl!A1"/><Relationship Id="rId12" Type="http://schemas.openxmlformats.org/officeDocument/2006/relationships/hyperlink" Target="https://es.luz.vc/p/hoja-calculo-ciclo-pdca-circulo-deming/" TargetMode="External"/><Relationship Id="rId2" Type="http://schemas.openxmlformats.org/officeDocument/2006/relationships/hyperlink" Target="#DSH_pdca!A1"/><Relationship Id="rId1" Type="http://schemas.openxmlformats.org/officeDocument/2006/relationships/hyperlink" Target="#ACT_result!A1"/><Relationship Id="rId6" Type="http://schemas.openxmlformats.org/officeDocument/2006/relationships/hyperlink" Target="#DO_a.nec!A1"/><Relationship Id="rId11" Type="http://schemas.openxmlformats.org/officeDocument/2006/relationships/chart" Target="../charts/chart2.xml"/><Relationship Id="rId5" Type="http://schemas.openxmlformats.org/officeDocument/2006/relationships/hyperlink" Target="#PL_prob!A1"/><Relationship Id="rId10" Type="http://schemas.openxmlformats.org/officeDocument/2006/relationships/hyperlink" Target="#ACT_padrao!A1"/><Relationship Id="rId4" Type="http://schemas.openxmlformats.org/officeDocument/2006/relationships/hyperlink" Target="#GR_dir!A1"/><Relationship Id="rId9" Type="http://schemas.openxmlformats.org/officeDocument/2006/relationships/hyperlink" Target="#ACT_licao!A1"/><Relationship Id="rId14" Type="http://schemas.openxmlformats.org/officeDocument/2006/relationships/image" Target="file:///C:\Users\lnjai\Dropbox%20(luz%20lab)\LUZ\Produtos\Planilhas%20Individuais\97%20-%20C&#243;digo%20VBA%20para%20Desenvolvimento\MakerPlan\ComprarPlanES.png" TargetMode="Externa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image" Target="../media/image1.png"/><Relationship Id="rId7" Type="http://schemas.openxmlformats.org/officeDocument/2006/relationships/hyperlink" Target="#CH_cntrl!A1"/><Relationship Id="rId12" Type="http://schemas.openxmlformats.org/officeDocument/2006/relationships/image" Target="../media/image2.png"/><Relationship Id="rId2" Type="http://schemas.openxmlformats.org/officeDocument/2006/relationships/hyperlink" Target="#DSH_pdca!A1"/><Relationship Id="rId1" Type="http://schemas.openxmlformats.org/officeDocument/2006/relationships/hyperlink" Target="#ACT_result!A1"/><Relationship Id="rId6" Type="http://schemas.openxmlformats.org/officeDocument/2006/relationships/hyperlink" Target="#DO_a.nec!A1"/><Relationship Id="rId11" Type="http://schemas.openxmlformats.org/officeDocument/2006/relationships/hyperlink" Target="https://es.luz.vc/p/hoja-calculo-ciclo-pdca-circulo-deming/" TargetMode="External"/><Relationship Id="rId5" Type="http://schemas.openxmlformats.org/officeDocument/2006/relationships/hyperlink" Target="#PL_prob!A1"/><Relationship Id="rId10" Type="http://schemas.openxmlformats.org/officeDocument/2006/relationships/hyperlink" Target="#ACT_padrao!A1"/><Relationship Id="rId4" Type="http://schemas.openxmlformats.org/officeDocument/2006/relationships/hyperlink" Target="#GR_dir!A1"/><Relationship Id="rId9" Type="http://schemas.openxmlformats.org/officeDocument/2006/relationships/hyperlink" Target="#ACT_licao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image" Target="../media/image1.png"/><Relationship Id="rId7" Type="http://schemas.openxmlformats.org/officeDocument/2006/relationships/hyperlink" Target="#CH_cntrl!A1"/><Relationship Id="rId12" Type="http://schemas.openxmlformats.org/officeDocument/2006/relationships/image" Target="../media/image2.png"/><Relationship Id="rId2" Type="http://schemas.openxmlformats.org/officeDocument/2006/relationships/hyperlink" Target="#DSH_pdca!A1"/><Relationship Id="rId1" Type="http://schemas.openxmlformats.org/officeDocument/2006/relationships/hyperlink" Target="#ACT_result!A1"/><Relationship Id="rId6" Type="http://schemas.openxmlformats.org/officeDocument/2006/relationships/hyperlink" Target="#DO_a.nec!A1"/><Relationship Id="rId11" Type="http://schemas.openxmlformats.org/officeDocument/2006/relationships/hyperlink" Target="https://es.luz.vc/p/hoja-calculo-ciclo-pdca-circulo-deming/" TargetMode="External"/><Relationship Id="rId5" Type="http://schemas.openxmlformats.org/officeDocument/2006/relationships/hyperlink" Target="#PL_prob!A1"/><Relationship Id="rId10" Type="http://schemas.openxmlformats.org/officeDocument/2006/relationships/hyperlink" Target="#ACT_padrao!A1"/><Relationship Id="rId4" Type="http://schemas.openxmlformats.org/officeDocument/2006/relationships/hyperlink" Target="#GR_dir!A1"/><Relationship Id="rId9" Type="http://schemas.openxmlformats.org/officeDocument/2006/relationships/hyperlink" Target="#ACT_licao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ACT_result!A1"/><Relationship Id="rId13" Type="http://schemas.openxmlformats.org/officeDocument/2006/relationships/hyperlink" Target="https://es.luz.vc/p/hoja-calculo-ciclo-pdca-circulo-deming/" TargetMode="External"/><Relationship Id="rId3" Type="http://schemas.openxmlformats.org/officeDocument/2006/relationships/image" Target="../media/image1.png"/><Relationship Id="rId7" Type="http://schemas.openxmlformats.org/officeDocument/2006/relationships/hyperlink" Target="#CH_cntrl!A1"/><Relationship Id="rId12" Type="http://schemas.openxmlformats.org/officeDocument/2006/relationships/chart" Target="../charts/chart4.xml"/><Relationship Id="rId2" Type="http://schemas.openxmlformats.org/officeDocument/2006/relationships/hyperlink" Target="#DSH_pdca!A1"/><Relationship Id="rId1" Type="http://schemas.openxmlformats.org/officeDocument/2006/relationships/chart" Target="../charts/chart3.xml"/><Relationship Id="rId6" Type="http://schemas.openxmlformats.org/officeDocument/2006/relationships/hyperlink" Target="#DO_a.nec!A1"/><Relationship Id="rId11" Type="http://schemas.openxmlformats.org/officeDocument/2006/relationships/hyperlink" Target="#DSH_corr!A1"/><Relationship Id="rId5" Type="http://schemas.openxmlformats.org/officeDocument/2006/relationships/hyperlink" Target="#PL_prob!A1"/><Relationship Id="rId15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0" Type="http://schemas.openxmlformats.org/officeDocument/2006/relationships/hyperlink" Target="#DSH_peixe!A1"/><Relationship Id="rId4" Type="http://schemas.openxmlformats.org/officeDocument/2006/relationships/hyperlink" Target="#GR_dir!A1"/><Relationship Id="rId9" Type="http://schemas.openxmlformats.org/officeDocument/2006/relationships/hyperlink" Target="#INI!A1"/><Relationship Id="rId14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hyperlink" Target="#GR_dir!A1"/><Relationship Id="rId7" Type="http://schemas.openxmlformats.org/officeDocument/2006/relationships/hyperlink" Target="#ACT_result!A1"/><Relationship Id="rId12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DSH_pdca!A1"/><Relationship Id="rId6" Type="http://schemas.openxmlformats.org/officeDocument/2006/relationships/hyperlink" Target="#CH_cntrl!A1"/><Relationship Id="rId11" Type="http://schemas.openxmlformats.org/officeDocument/2006/relationships/hyperlink" Target="https://es.luz.vc/p/hoja-calculo-ciclo-pdca-circulo-deming/" TargetMode="External"/><Relationship Id="rId5" Type="http://schemas.openxmlformats.org/officeDocument/2006/relationships/hyperlink" Target="#DO_a.nec!A1"/><Relationship Id="rId10" Type="http://schemas.openxmlformats.org/officeDocument/2006/relationships/hyperlink" Target="#DSH_corr!A1"/><Relationship Id="rId4" Type="http://schemas.openxmlformats.org/officeDocument/2006/relationships/hyperlink" Target="#PL_prob!A1"/><Relationship Id="rId9" Type="http://schemas.openxmlformats.org/officeDocument/2006/relationships/hyperlink" Target="#DSH_peixe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CH_cntrl!A1"/><Relationship Id="rId13" Type="http://schemas.openxmlformats.org/officeDocument/2006/relationships/hyperlink" Target="https://es.luz.vc/p/hoja-calculo-ciclo-pdca-circulo-deming/" TargetMode="External"/><Relationship Id="rId3" Type="http://schemas.openxmlformats.org/officeDocument/2006/relationships/hyperlink" Target="#DSH_pdca!A1"/><Relationship Id="rId7" Type="http://schemas.openxmlformats.org/officeDocument/2006/relationships/hyperlink" Target="#DO_a.nec!A1"/><Relationship Id="rId12" Type="http://schemas.openxmlformats.org/officeDocument/2006/relationships/hyperlink" Target="#DSH_corr!A1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hyperlink" Target="#PL_prob!A1"/><Relationship Id="rId11" Type="http://schemas.openxmlformats.org/officeDocument/2006/relationships/hyperlink" Target="#DSH_peixe!A1"/><Relationship Id="rId5" Type="http://schemas.openxmlformats.org/officeDocument/2006/relationships/hyperlink" Target="#GR_dir!A1"/><Relationship Id="rId15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0" Type="http://schemas.openxmlformats.org/officeDocument/2006/relationships/hyperlink" Target="#INI!A1"/><Relationship Id="rId4" Type="http://schemas.openxmlformats.org/officeDocument/2006/relationships/image" Target="../media/image1.png"/><Relationship Id="rId9" Type="http://schemas.openxmlformats.org/officeDocument/2006/relationships/hyperlink" Target="#ACT_result!A1"/><Relationship Id="rId14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ACT_result!A1"/><Relationship Id="rId13" Type="http://schemas.openxmlformats.org/officeDocument/2006/relationships/image" Target="../media/image2.png"/><Relationship Id="rId3" Type="http://schemas.openxmlformats.org/officeDocument/2006/relationships/image" Target="../media/image1.png"/><Relationship Id="rId7" Type="http://schemas.openxmlformats.org/officeDocument/2006/relationships/hyperlink" Target="#CH_cntrl!A1"/><Relationship Id="rId12" Type="http://schemas.openxmlformats.org/officeDocument/2006/relationships/hyperlink" Target="https://es.luz.vc/p/hoja-calculo-ciclo-pdca-circulo-deming/" TargetMode="External"/><Relationship Id="rId2" Type="http://schemas.openxmlformats.org/officeDocument/2006/relationships/hyperlink" Target="#DSH_pdca!A1"/><Relationship Id="rId1" Type="http://schemas.openxmlformats.org/officeDocument/2006/relationships/hyperlink" Target="#INI!A1"/><Relationship Id="rId6" Type="http://schemas.openxmlformats.org/officeDocument/2006/relationships/hyperlink" Target="#DO_a.nec!A1"/><Relationship Id="rId11" Type="http://schemas.openxmlformats.org/officeDocument/2006/relationships/hyperlink" Target="#LUZ!A1"/><Relationship Id="rId5" Type="http://schemas.openxmlformats.org/officeDocument/2006/relationships/hyperlink" Target="#PL_prob!A1"/><Relationship Id="rId10" Type="http://schemas.openxmlformats.org/officeDocument/2006/relationships/hyperlink" Target="#SUG!A1"/><Relationship Id="rId4" Type="http://schemas.openxmlformats.org/officeDocument/2006/relationships/hyperlink" Target="#GR_dir!A1"/><Relationship Id="rId9" Type="http://schemas.openxmlformats.org/officeDocument/2006/relationships/hyperlink" Target="#DUV!A1"/><Relationship Id="rId14" Type="http://schemas.openxmlformats.org/officeDocument/2006/relationships/image" Target="file:///C:\Users\lnjai\Dropbox%20(luz%20lab)\LUZ\Produtos\Planilhas%20Individuais\97%20-%20C&#243;digo%20VBA%20para%20Desenvolvimento\MakerPlan\ComprarPlanES.png" TargetMode="Externa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ACT_result!A1"/><Relationship Id="rId13" Type="http://schemas.openxmlformats.org/officeDocument/2006/relationships/image" Target="../media/image2.png"/><Relationship Id="rId3" Type="http://schemas.openxmlformats.org/officeDocument/2006/relationships/image" Target="../media/image1.png"/><Relationship Id="rId7" Type="http://schemas.openxmlformats.org/officeDocument/2006/relationships/hyperlink" Target="#CH_cntrl!A1"/><Relationship Id="rId12" Type="http://schemas.openxmlformats.org/officeDocument/2006/relationships/hyperlink" Target="https://es.luz.vc/p/hoja-calculo-ciclo-pdca-circulo-deming/" TargetMode="External"/><Relationship Id="rId2" Type="http://schemas.openxmlformats.org/officeDocument/2006/relationships/hyperlink" Target="#DSH_pdca!A1"/><Relationship Id="rId1" Type="http://schemas.openxmlformats.org/officeDocument/2006/relationships/hyperlink" Target="#INI!A1"/><Relationship Id="rId6" Type="http://schemas.openxmlformats.org/officeDocument/2006/relationships/hyperlink" Target="#DO_a.nec!A1"/><Relationship Id="rId11" Type="http://schemas.openxmlformats.org/officeDocument/2006/relationships/hyperlink" Target="#LUZ!A1"/><Relationship Id="rId5" Type="http://schemas.openxmlformats.org/officeDocument/2006/relationships/hyperlink" Target="#PL_prob!A1"/><Relationship Id="rId10" Type="http://schemas.openxmlformats.org/officeDocument/2006/relationships/hyperlink" Target="#SUG!A1"/><Relationship Id="rId4" Type="http://schemas.openxmlformats.org/officeDocument/2006/relationships/hyperlink" Target="#GR_dir!A1"/><Relationship Id="rId9" Type="http://schemas.openxmlformats.org/officeDocument/2006/relationships/hyperlink" Target="#DUV!A1"/><Relationship Id="rId14" Type="http://schemas.openxmlformats.org/officeDocument/2006/relationships/image" Target="file:///C:\Users\lnjai\Dropbox%20(luz%20lab)\LUZ\Produtos\Planilhas%20Individuais\97%20-%20C&#243;digo%20VBA%20para%20Desenvolvimento\MakerPlan\ComprarPlanES.png" TargetMode="Externa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DO_a.nec!A1"/><Relationship Id="rId18" Type="http://schemas.openxmlformats.org/officeDocument/2006/relationships/hyperlink" Target="#LUZ!A1"/><Relationship Id="rId3" Type="http://schemas.openxmlformats.org/officeDocument/2006/relationships/hyperlink" Target="https://luz.vc/planilhas-avancadas/planilha-de-plano-de-negocios-excel?utm_source=produtos&amp;utm_medium=referral&amp;utm_campaign=pdca_completa4" TargetMode="External"/><Relationship Id="rId2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7" Type="http://schemas.openxmlformats.org/officeDocument/2006/relationships/hyperlink" Target="https://luz.vc/planilhas-empresariais/planilha-de-planejamento-estrategico-excel?utm_source=produtos&amp;utm_medium=referral&amp;utm_campaign=pdca_completa4" TargetMode="External"/><Relationship Id="rId12" Type="http://schemas.openxmlformats.org/officeDocument/2006/relationships/hyperlink" Target="#PL_prob!A1"/><Relationship Id="rId17" Type="http://schemas.openxmlformats.org/officeDocument/2006/relationships/hyperlink" Target="#SUG!A1"/><Relationship Id="rId2" Type="http://schemas.openxmlformats.org/officeDocument/2006/relationships/hyperlink" Target="https://cursos.luz.vc/?utm_source=referral&amp;utm_medium=produtos&amp;utm_campaign=pdca_completa4" TargetMode="External"/><Relationship Id="rId16" Type="http://schemas.openxmlformats.org/officeDocument/2006/relationships/hyperlink" Target="#DUV!A1"/><Relationship Id="rId20" Type="http://schemas.openxmlformats.org/officeDocument/2006/relationships/image" Target="../media/image2.png"/><Relationship Id="rId1" Type="http://schemas.openxmlformats.org/officeDocument/2006/relationships/hyperlink" Target="https://luz.vc/pacotes-de-planilhas/pacote-com-todas-as-planilhas-da-luz/?utm_source=referral&amp;utm_medium=produtos&amp;utm_campaign=pdca_completa4" TargetMode="External"/><Relationship Id="rId6" Type="http://schemas.openxmlformats.org/officeDocument/2006/relationships/hyperlink" Target="https://luz.vc/pacotes-de-planilhas/pacote-com-9-planilhas-de-financas-empresariais?utm_source=produtos&amp;utm_medium=referral&amp;utm_campaign=pdca_completa4" TargetMode="External"/><Relationship Id="rId11" Type="http://schemas.openxmlformats.org/officeDocument/2006/relationships/hyperlink" Target="#GR_dir!A1"/><Relationship Id="rId5" Type="http://schemas.openxmlformats.org/officeDocument/2006/relationships/hyperlink" Target="https://luz.vc/planilhas-empresariais/planilha-de-analise-swot?utm_source=produtos&amp;utm_medium=referral&amp;utm_campaign=pdca_completa4" TargetMode="External"/><Relationship Id="rId15" Type="http://schemas.openxmlformats.org/officeDocument/2006/relationships/hyperlink" Target="#ACT_result!A1"/><Relationship Id="rId10" Type="http://schemas.openxmlformats.org/officeDocument/2006/relationships/image" Target="../media/image1.png"/><Relationship Id="rId19" Type="http://schemas.openxmlformats.org/officeDocument/2006/relationships/hyperlink" Target="https://es.luz.vc/p/hoja-calculo-ciclo-pdca-circulo-deming/" TargetMode="External"/><Relationship Id="rId4" Type="http://schemas.openxmlformats.org/officeDocument/2006/relationships/hyperlink" Target="https://luz.vc/planilhas-empresariais/planilha-de-estudo-de-viabilidade-economica?utm_source=produtos&amp;utm_medium=referral&amp;utm_campaign=pdca_completa4" TargetMode="External"/><Relationship Id="rId9" Type="http://schemas.openxmlformats.org/officeDocument/2006/relationships/hyperlink" Target="#DSH_pdca!A1"/><Relationship Id="rId14" Type="http://schemas.openxmlformats.org/officeDocument/2006/relationships/hyperlink" Target="#CH_cntrl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.png"/><Relationship Id="rId18" Type="http://schemas.openxmlformats.org/officeDocument/2006/relationships/hyperlink" Target="#ACT_result!A1"/><Relationship Id="rId3" Type="http://schemas.openxmlformats.org/officeDocument/2006/relationships/hyperlink" Target="https://luz.vc/?utm_source=referral&amp;utm_medium=produtos&amp;utm_campaign=pdca_completa4" TargetMode="External"/><Relationship Id="rId21" Type="http://schemas.openxmlformats.org/officeDocument/2006/relationships/hyperlink" Target="#LUZ!A1"/><Relationship Id="rId7" Type="http://schemas.openxmlformats.org/officeDocument/2006/relationships/hyperlink" Target="https://blog.luz.vc/?utm_source=referral&amp;utm_medium=produtos&amp;utm_campaign=pdca_completa4" TargetMode="External"/><Relationship Id="rId12" Type="http://schemas.openxmlformats.org/officeDocument/2006/relationships/hyperlink" Target="#DSH_pdca!A1"/><Relationship Id="rId17" Type="http://schemas.openxmlformats.org/officeDocument/2006/relationships/hyperlink" Target="#CH_cntrl!A1"/><Relationship Id="rId2" Type="http://schemas.openxmlformats.org/officeDocument/2006/relationships/image" Target="../media/image3.png"/><Relationship Id="rId16" Type="http://schemas.openxmlformats.org/officeDocument/2006/relationships/hyperlink" Target="#DO_a.nec!A1"/><Relationship Id="rId20" Type="http://schemas.openxmlformats.org/officeDocument/2006/relationships/hyperlink" Target="#SUG!A1"/><Relationship Id="rId1" Type="http://schemas.openxmlformats.org/officeDocument/2006/relationships/hyperlink" Target="https://cursos.luz.vc/?utm_source=referral&amp;utm_medium=produtos&amp;utm_campaign=pdca_completa4" TargetMode="External"/><Relationship Id="rId6" Type="http://schemas.openxmlformats.org/officeDocument/2006/relationships/image" Target="../media/image5.png"/><Relationship Id="rId11" Type="http://schemas.openxmlformats.org/officeDocument/2006/relationships/hyperlink" Target="#INI!A1"/><Relationship Id="rId24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https://slides.luz.vc/?utm_source=referral&amp;utm_medium=produtos&amp;utm_campaign=pdca_completa4" TargetMode="External"/><Relationship Id="rId15" Type="http://schemas.openxmlformats.org/officeDocument/2006/relationships/hyperlink" Target="#PL_prob!A1"/><Relationship Id="rId23" Type="http://schemas.openxmlformats.org/officeDocument/2006/relationships/image" Target="../media/image2.png"/><Relationship Id="rId10" Type="http://schemas.openxmlformats.org/officeDocument/2006/relationships/image" Target="../media/image7.png"/><Relationship Id="rId19" Type="http://schemas.openxmlformats.org/officeDocument/2006/relationships/hyperlink" Target="#DUV!A1"/><Relationship Id="rId4" Type="http://schemas.openxmlformats.org/officeDocument/2006/relationships/image" Target="../media/image4.png"/><Relationship Id="rId9" Type="http://schemas.openxmlformats.org/officeDocument/2006/relationships/hyperlink" Target="https://documentos.luz.vc/?utm_source=referral&amp;utm_medium=produtos&amp;utm_campaign=pdca_completa4" TargetMode="External"/><Relationship Id="rId14" Type="http://schemas.openxmlformats.org/officeDocument/2006/relationships/hyperlink" Target="#GR_dir!A1"/><Relationship Id="rId22" Type="http://schemas.openxmlformats.org/officeDocument/2006/relationships/hyperlink" Target="https://es.luz.vc/p/hoja-calculo-ciclo-pdca-circulo-deming/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../media/image2.png"/><Relationship Id="rId3" Type="http://schemas.openxmlformats.org/officeDocument/2006/relationships/image" Target="../media/image1.png"/><Relationship Id="rId7" Type="http://schemas.openxmlformats.org/officeDocument/2006/relationships/hyperlink" Target="#ACT_result!A1"/><Relationship Id="rId12" Type="http://schemas.openxmlformats.org/officeDocument/2006/relationships/hyperlink" Target="https://es.luz.vc/p/hoja-calculo-ciclo-pdca-circulo-deming/" TargetMode="External"/><Relationship Id="rId2" Type="http://schemas.openxmlformats.org/officeDocument/2006/relationships/hyperlink" Target="#DSH_pdca!A1"/><Relationship Id="rId1" Type="http://schemas.openxmlformats.org/officeDocument/2006/relationships/hyperlink" Target="#GR_dir!A1"/><Relationship Id="rId6" Type="http://schemas.openxmlformats.org/officeDocument/2006/relationships/hyperlink" Target="#CH_cntrl!A1"/><Relationship Id="rId11" Type="http://schemas.openxmlformats.org/officeDocument/2006/relationships/hyperlink" Target="#GR_reun!A1"/><Relationship Id="rId5" Type="http://schemas.openxmlformats.org/officeDocument/2006/relationships/hyperlink" Target="#DO_a.nec!A1"/><Relationship Id="rId10" Type="http://schemas.openxmlformats.org/officeDocument/2006/relationships/hyperlink" Target="#GR_area!A1"/><Relationship Id="rId4" Type="http://schemas.openxmlformats.org/officeDocument/2006/relationships/hyperlink" Target="#PL_prob!A1"/><Relationship Id="rId9" Type="http://schemas.openxmlformats.org/officeDocument/2006/relationships/hyperlink" Target="#GR_int!A1"/><Relationship Id="rId14" Type="http://schemas.openxmlformats.org/officeDocument/2006/relationships/image" Target="file:///C:\Users\lnjai\Dropbox%20(luz%20lab)\LUZ\Produtos\Planilhas%20Individuais\97%20-%20C&#243;digo%20VBA%20para%20Desenvolvimento\MakerPlan\ComprarPlanES.png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../media/image2.png"/><Relationship Id="rId3" Type="http://schemas.openxmlformats.org/officeDocument/2006/relationships/image" Target="../media/image1.png"/><Relationship Id="rId7" Type="http://schemas.openxmlformats.org/officeDocument/2006/relationships/hyperlink" Target="#ACT_result!A1"/><Relationship Id="rId12" Type="http://schemas.openxmlformats.org/officeDocument/2006/relationships/hyperlink" Target="https://es.luz.vc/p/hoja-calculo-ciclo-pdca-circulo-deming/" TargetMode="External"/><Relationship Id="rId2" Type="http://schemas.openxmlformats.org/officeDocument/2006/relationships/hyperlink" Target="#DSH_pdca!A1"/><Relationship Id="rId1" Type="http://schemas.openxmlformats.org/officeDocument/2006/relationships/hyperlink" Target="#GR_dir!A1"/><Relationship Id="rId6" Type="http://schemas.openxmlformats.org/officeDocument/2006/relationships/hyperlink" Target="#CH_cntrl!A1"/><Relationship Id="rId11" Type="http://schemas.openxmlformats.org/officeDocument/2006/relationships/hyperlink" Target="#GR_reun!A1"/><Relationship Id="rId5" Type="http://schemas.openxmlformats.org/officeDocument/2006/relationships/hyperlink" Target="#DO_a.nec!A1"/><Relationship Id="rId10" Type="http://schemas.openxmlformats.org/officeDocument/2006/relationships/hyperlink" Target="#GR_area!A1"/><Relationship Id="rId4" Type="http://schemas.openxmlformats.org/officeDocument/2006/relationships/hyperlink" Target="#PL_prob!A1"/><Relationship Id="rId9" Type="http://schemas.openxmlformats.org/officeDocument/2006/relationships/hyperlink" Target="#GR_int!A1"/><Relationship Id="rId14" Type="http://schemas.openxmlformats.org/officeDocument/2006/relationships/image" Target="file:///C:\Users\lnjai\Dropbox%20(luz%20lab)\LUZ\Produtos\Planilhas%20Individuais\97%20-%20C&#243;digo%20VBA%20para%20Desenvolvimento\MakerPlan\ComprarPlanES.png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../media/image2.png"/><Relationship Id="rId3" Type="http://schemas.openxmlformats.org/officeDocument/2006/relationships/image" Target="../media/image1.png"/><Relationship Id="rId7" Type="http://schemas.openxmlformats.org/officeDocument/2006/relationships/hyperlink" Target="#ACT_result!A1"/><Relationship Id="rId12" Type="http://schemas.openxmlformats.org/officeDocument/2006/relationships/hyperlink" Target="https://es.luz.vc/p/hoja-calculo-ciclo-pdca-circulo-deming/" TargetMode="External"/><Relationship Id="rId2" Type="http://schemas.openxmlformats.org/officeDocument/2006/relationships/hyperlink" Target="#DSH_pdca!A1"/><Relationship Id="rId1" Type="http://schemas.openxmlformats.org/officeDocument/2006/relationships/hyperlink" Target="#GR_dir!A1"/><Relationship Id="rId6" Type="http://schemas.openxmlformats.org/officeDocument/2006/relationships/hyperlink" Target="#CH_cntrl!A1"/><Relationship Id="rId11" Type="http://schemas.openxmlformats.org/officeDocument/2006/relationships/hyperlink" Target="#GR_reun!A1"/><Relationship Id="rId5" Type="http://schemas.openxmlformats.org/officeDocument/2006/relationships/hyperlink" Target="#DO_a.nec!A1"/><Relationship Id="rId10" Type="http://schemas.openxmlformats.org/officeDocument/2006/relationships/hyperlink" Target="#GR_area!A1"/><Relationship Id="rId4" Type="http://schemas.openxmlformats.org/officeDocument/2006/relationships/hyperlink" Target="#PL_prob!A1"/><Relationship Id="rId9" Type="http://schemas.openxmlformats.org/officeDocument/2006/relationships/hyperlink" Target="#GR_int!A1"/><Relationship Id="rId14" Type="http://schemas.openxmlformats.org/officeDocument/2006/relationships/image" Target="file:///C:\Users\lnjai\Dropbox%20(luz%20lab)\LUZ\Produtos\Planilhas%20Individuais\97%20-%20C&#243;digo%20VBA%20para%20Desenvolvimento\MakerPlan\ComprarPlanES.png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../media/image2.png"/><Relationship Id="rId3" Type="http://schemas.openxmlformats.org/officeDocument/2006/relationships/image" Target="../media/image1.png"/><Relationship Id="rId7" Type="http://schemas.openxmlformats.org/officeDocument/2006/relationships/hyperlink" Target="#ACT_result!A1"/><Relationship Id="rId12" Type="http://schemas.openxmlformats.org/officeDocument/2006/relationships/hyperlink" Target="https://es.luz.vc/p/hoja-calculo-ciclo-pdca-circulo-deming/" TargetMode="External"/><Relationship Id="rId2" Type="http://schemas.openxmlformats.org/officeDocument/2006/relationships/hyperlink" Target="#DSH_pdca!A1"/><Relationship Id="rId1" Type="http://schemas.openxmlformats.org/officeDocument/2006/relationships/hyperlink" Target="#PL_prob!A1"/><Relationship Id="rId6" Type="http://schemas.openxmlformats.org/officeDocument/2006/relationships/hyperlink" Target="#CH_cntrl!A1"/><Relationship Id="rId11" Type="http://schemas.openxmlformats.org/officeDocument/2006/relationships/chart" Target="../charts/chart1.xml"/><Relationship Id="rId5" Type="http://schemas.openxmlformats.org/officeDocument/2006/relationships/hyperlink" Target="#DO_a.nec!A1"/><Relationship Id="rId10" Type="http://schemas.openxmlformats.org/officeDocument/2006/relationships/hyperlink" Target="#'PL_pq''s'!A1"/><Relationship Id="rId4" Type="http://schemas.openxmlformats.org/officeDocument/2006/relationships/hyperlink" Target="#GR_dir!A1"/><Relationship Id="rId9" Type="http://schemas.openxmlformats.org/officeDocument/2006/relationships/hyperlink" Target="#PL_causa!A1"/><Relationship Id="rId14" Type="http://schemas.openxmlformats.org/officeDocument/2006/relationships/image" Target="file:///C:\Users\lnjai\Dropbox%20(luz%20lab)\LUZ\Produtos\Planilhas%20Individuais\97%20-%20C&#243;digo%20VBA%20para%20Desenvolvimento\MakerPlan\ComprarPlanES.png" TargetMode="Externa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image" Target="../media/image1.png"/><Relationship Id="rId7" Type="http://schemas.openxmlformats.org/officeDocument/2006/relationships/hyperlink" Target="#ACT_result!A1"/><Relationship Id="rId12" Type="http://schemas.openxmlformats.org/officeDocument/2006/relationships/image" Target="../media/image2.png"/><Relationship Id="rId2" Type="http://schemas.openxmlformats.org/officeDocument/2006/relationships/hyperlink" Target="#DSH_pdca!A1"/><Relationship Id="rId1" Type="http://schemas.openxmlformats.org/officeDocument/2006/relationships/hyperlink" Target="#PL_prob!A1"/><Relationship Id="rId6" Type="http://schemas.openxmlformats.org/officeDocument/2006/relationships/hyperlink" Target="#CH_cntrl!A1"/><Relationship Id="rId11" Type="http://schemas.openxmlformats.org/officeDocument/2006/relationships/hyperlink" Target="https://es.luz.vc/p/hoja-calculo-ciclo-pdca-circulo-deming/" TargetMode="External"/><Relationship Id="rId5" Type="http://schemas.openxmlformats.org/officeDocument/2006/relationships/hyperlink" Target="#DO_a.nec!A1"/><Relationship Id="rId10" Type="http://schemas.openxmlformats.org/officeDocument/2006/relationships/hyperlink" Target="#'PL_pq''s'!A1"/><Relationship Id="rId4" Type="http://schemas.openxmlformats.org/officeDocument/2006/relationships/hyperlink" Target="#GR_dir!A1"/><Relationship Id="rId9" Type="http://schemas.openxmlformats.org/officeDocument/2006/relationships/hyperlink" Target="#PL_causa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image" Target="../media/image1.png"/><Relationship Id="rId7" Type="http://schemas.openxmlformats.org/officeDocument/2006/relationships/hyperlink" Target="#ACT_result!A1"/><Relationship Id="rId12" Type="http://schemas.openxmlformats.org/officeDocument/2006/relationships/image" Target="../media/image2.png"/><Relationship Id="rId2" Type="http://schemas.openxmlformats.org/officeDocument/2006/relationships/hyperlink" Target="#DSH_pdca!A1"/><Relationship Id="rId1" Type="http://schemas.openxmlformats.org/officeDocument/2006/relationships/hyperlink" Target="#PL_prob!A1"/><Relationship Id="rId6" Type="http://schemas.openxmlformats.org/officeDocument/2006/relationships/hyperlink" Target="#CH_cntrl!A1"/><Relationship Id="rId11" Type="http://schemas.openxmlformats.org/officeDocument/2006/relationships/hyperlink" Target="https://es.luz.vc/p/hoja-calculo-ciclo-pdca-circulo-deming/" TargetMode="External"/><Relationship Id="rId5" Type="http://schemas.openxmlformats.org/officeDocument/2006/relationships/hyperlink" Target="#DO_a.nec!A1"/><Relationship Id="rId10" Type="http://schemas.openxmlformats.org/officeDocument/2006/relationships/hyperlink" Target="#'PL_pq''s'!A1"/><Relationship Id="rId4" Type="http://schemas.openxmlformats.org/officeDocument/2006/relationships/hyperlink" Target="#GR_dir!A1"/><Relationship Id="rId9" Type="http://schemas.openxmlformats.org/officeDocument/2006/relationships/hyperlink" Target="#PL_causa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image" Target="../media/image1.png"/><Relationship Id="rId7" Type="http://schemas.openxmlformats.org/officeDocument/2006/relationships/hyperlink" Target="#ACT_result!A1"/><Relationship Id="rId2" Type="http://schemas.openxmlformats.org/officeDocument/2006/relationships/hyperlink" Target="#DSH_pdca!A1"/><Relationship Id="rId1" Type="http://schemas.openxmlformats.org/officeDocument/2006/relationships/hyperlink" Target="#DO_a.nec!A1"/><Relationship Id="rId6" Type="http://schemas.openxmlformats.org/officeDocument/2006/relationships/hyperlink" Target="#CH_cntrl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PL_prob!A1"/><Relationship Id="rId10" Type="http://schemas.openxmlformats.org/officeDocument/2006/relationships/image" Target="../media/image2.png"/><Relationship Id="rId4" Type="http://schemas.openxmlformats.org/officeDocument/2006/relationships/hyperlink" Target="#GR_dir!A1"/><Relationship Id="rId9" Type="http://schemas.openxmlformats.org/officeDocument/2006/relationships/hyperlink" Target="https://es.luz.vc/p/hoja-calculo-ciclo-pdca-circulo-deming/" TargetMode="Externa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image" Target="../media/image1.png"/><Relationship Id="rId7" Type="http://schemas.openxmlformats.org/officeDocument/2006/relationships/hyperlink" Target="#ACT_result!A1"/><Relationship Id="rId2" Type="http://schemas.openxmlformats.org/officeDocument/2006/relationships/hyperlink" Target="#DSH_pdca!A1"/><Relationship Id="rId1" Type="http://schemas.openxmlformats.org/officeDocument/2006/relationships/hyperlink" Target="#CH_cntrl!A1"/><Relationship Id="rId6" Type="http://schemas.openxmlformats.org/officeDocument/2006/relationships/hyperlink" Target="#DO_a.nec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PL_prob!A1"/><Relationship Id="rId10" Type="http://schemas.openxmlformats.org/officeDocument/2006/relationships/image" Target="../media/image2.png"/><Relationship Id="rId4" Type="http://schemas.openxmlformats.org/officeDocument/2006/relationships/hyperlink" Target="#GR_dir!A1"/><Relationship Id="rId9" Type="http://schemas.openxmlformats.org/officeDocument/2006/relationships/hyperlink" Target="https://es.luz.vc/p/hoja-calculo-ciclo-pdca-circulo-demin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87878</xdr:rowOff>
    </xdr:from>
    <xdr:to>
      <xdr:col>2</xdr:col>
      <xdr:colOff>2096087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A734C-3DD5-4B41-A1AA-A57C913D2A80}"/>
            </a:ext>
          </a:extLst>
        </xdr:cNvPr>
        <xdr:cNvSpPr/>
      </xdr:nvSpPr>
      <xdr:spPr>
        <a:xfrm>
          <a:off x="1100670" y="585295"/>
          <a:ext cx="126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DIRECTRICES</a:t>
          </a:r>
        </a:p>
      </xdr:txBody>
    </xdr:sp>
    <xdr:clientData/>
  </xdr:twoCellAnchor>
  <xdr:twoCellAnchor editAs="absolute">
    <xdr:from>
      <xdr:col>4</xdr:col>
      <xdr:colOff>740824</xdr:colOff>
      <xdr:row>0</xdr:row>
      <xdr:rowOff>0</xdr:rowOff>
    </xdr:from>
    <xdr:to>
      <xdr:col>6</xdr:col>
      <xdr:colOff>152390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D253C3-A014-4E56-9C48-1C073568CB96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BABEDF6-ABC8-451A-81DA-458619077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0FBD95-483B-4488-A649-C5ACE12EB5D2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3</xdr:col>
      <xdr:colOff>761999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6C9F37-BB93-4D1A-BE40-99518E97FFF4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PLANIFICACIÓN (PLAN)</a:t>
          </a:r>
        </a:p>
      </xdr:txBody>
    </xdr:sp>
    <xdr:clientData/>
  </xdr:twoCellAnchor>
  <xdr:twoCellAnchor editAs="absolute">
    <xdr:from>
      <xdr:col>3</xdr:col>
      <xdr:colOff>759877</xdr:colOff>
      <xdr:row>0</xdr:row>
      <xdr:rowOff>0</xdr:rowOff>
    </xdr:from>
    <xdr:to>
      <xdr:col>3</xdr:col>
      <xdr:colOff>1811859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B14B36-C684-42D9-8527-40BDBE828162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EJECUCIÓN (DO)</a:t>
          </a:r>
        </a:p>
      </xdr:txBody>
    </xdr:sp>
    <xdr:clientData/>
  </xdr:twoCellAnchor>
  <xdr:twoCellAnchor editAs="absolute">
    <xdr:from>
      <xdr:col>3</xdr:col>
      <xdr:colOff>1811860</xdr:colOff>
      <xdr:row>0</xdr:row>
      <xdr:rowOff>0</xdr:rowOff>
    </xdr:from>
    <xdr:to>
      <xdr:col>3</xdr:col>
      <xdr:colOff>2853259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6C6CCC-4423-44DD-9FD7-A1A5FE248AE5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VERIFICACIÓN (CHECK)</a:t>
          </a:r>
        </a:p>
      </xdr:txBody>
    </xdr:sp>
    <xdr:clientData/>
  </xdr:twoCellAnchor>
  <xdr:twoCellAnchor editAs="absolute">
    <xdr:from>
      <xdr:col>3</xdr:col>
      <xdr:colOff>2853260</xdr:colOff>
      <xdr:row>0</xdr:row>
      <xdr:rowOff>0</xdr:rowOff>
    </xdr:from>
    <xdr:to>
      <xdr:col>4</xdr:col>
      <xdr:colOff>740825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3FEB86-DB20-4A57-BD9D-D68CF5C786B3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ACCIÓN</a:t>
          </a:r>
          <a:br>
            <a:rPr lang="pt-BR" sz="1100" b="1"/>
          </a:br>
          <a:r>
            <a:rPr lang="pt-BR" sz="1100" b="1"/>
            <a:t>(ACT)</a:t>
          </a:r>
        </a:p>
      </xdr:txBody>
    </xdr:sp>
    <xdr:clientData/>
  </xdr:twoCellAnchor>
  <xdr:twoCellAnchor editAs="absolute">
    <xdr:from>
      <xdr:col>6</xdr:col>
      <xdr:colOff>153099</xdr:colOff>
      <xdr:row>0</xdr:row>
      <xdr:rowOff>0</xdr:rowOff>
    </xdr:from>
    <xdr:to>
      <xdr:col>7</xdr:col>
      <xdr:colOff>376642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858F251-EF4D-4035-A558-9967F541C2F2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2098301</xdr:colOff>
      <xdr:row>1</xdr:row>
      <xdr:rowOff>87878</xdr:rowOff>
    </xdr:from>
    <xdr:to>
      <xdr:col>3</xdr:col>
      <xdr:colOff>723051</xdr:colOff>
      <xdr:row>2</xdr:row>
      <xdr:rowOff>5678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5F9063-3641-4256-9E2F-2EA48A8CBA91}"/>
            </a:ext>
          </a:extLst>
        </xdr:cNvPr>
        <xdr:cNvSpPr/>
      </xdr:nvSpPr>
      <xdr:spPr>
        <a:xfrm>
          <a:off x="2362884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MIEMBROS</a:t>
          </a:r>
        </a:p>
      </xdr:txBody>
    </xdr:sp>
    <xdr:clientData/>
  </xdr:twoCellAnchor>
  <xdr:twoCellAnchor editAs="absolute">
    <xdr:from>
      <xdr:col>3</xdr:col>
      <xdr:colOff>716057</xdr:colOff>
      <xdr:row>1</xdr:row>
      <xdr:rowOff>87878</xdr:rowOff>
    </xdr:from>
    <xdr:to>
      <xdr:col>3</xdr:col>
      <xdr:colOff>1976057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3A496CC-765E-4521-8C10-EA83F434F650}"/>
            </a:ext>
          </a:extLst>
        </xdr:cNvPr>
        <xdr:cNvSpPr/>
      </xdr:nvSpPr>
      <xdr:spPr>
        <a:xfrm>
          <a:off x="3615890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AREAS</a:t>
          </a:r>
        </a:p>
      </xdr:txBody>
    </xdr:sp>
    <xdr:clientData/>
  </xdr:twoCellAnchor>
  <xdr:twoCellAnchor editAs="absolute">
    <xdr:from>
      <xdr:col>3</xdr:col>
      <xdr:colOff>1975474</xdr:colOff>
      <xdr:row>1</xdr:row>
      <xdr:rowOff>87878</xdr:rowOff>
    </xdr:from>
    <xdr:to>
      <xdr:col>4</xdr:col>
      <xdr:colOff>81640</xdr:colOff>
      <xdr:row>2</xdr:row>
      <xdr:rowOff>5678</xdr:rowOff>
    </xdr:to>
    <xdr:sp macro="" textlink="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A1D54A7-BA59-4B52-8BFA-75BF0C6219AF}"/>
            </a:ext>
          </a:extLst>
        </xdr:cNvPr>
        <xdr:cNvSpPr/>
      </xdr:nvSpPr>
      <xdr:spPr>
        <a:xfrm>
          <a:off x="4875307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REUNIONES</a:t>
          </a:r>
        </a:p>
      </xdr:txBody>
    </xdr:sp>
    <xdr:clientData/>
  </xdr:twoCellAnchor>
  <xdr:twoCellAnchor editAs="oneCell">
    <xdr:from>
      <xdr:col>3</xdr:col>
      <xdr:colOff>2174875</xdr:colOff>
      <xdr:row>2</xdr:row>
      <xdr:rowOff>101600</xdr:rowOff>
    </xdr:from>
    <xdr:to>
      <xdr:col>5</xdr:col>
      <xdr:colOff>60325</xdr:colOff>
      <xdr:row>2</xdr:row>
      <xdr:rowOff>505460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F250682-BDC7-41F8-B4F6-428A7CBEBA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r:link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38810</xdr:colOff>
      <xdr:row>1</xdr:row>
      <xdr:rowOff>87878</xdr:rowOff>
    </xdr:from>
    <xdr:to>
      <xdr:col>5</xdr:col>
      <xdr:colOff>25531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C5DBCE-ED52-4278-9360-B4AAFE0DAEFC}"/>
            </a:ext>
          </a:extLst>
        </xdr:cNvPr>
        <xdr:cNvSpPr/>
      </xdr:nvSpPr>
      <xdr:spPr>
        <a:xfrm>
          <a:off x="1100670" y="585295"/>
          <a:ext cx="180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ANÁLISIS DE RESULTADOS</a:t>
          </a:r>
        </a:p>
      </xdr:txBody>
    </xdr:sp>
    <xdr:clientData/>
  </xdr:twoCellAnchor>
  <xdr:twoCellAnchor editAs="absolute">
    <xdr:from>
      <xdr:col>9</xdr:col>
      <xdr:colOff>292797</xdr:colOff>
      <xdr:row>0</xdr:row>
      <xdr:rowOff>0</xdr:rowOff>
    </xdr:from>
    <xdr:to>
      <xdr:col>10</xdr:col>
      <xdr:colOff>427556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A45F21-FB11-45A0-B91D-BAB93DAAF956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70556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A766F3D-3CCF-4150-B631-7BDA15C14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342193</xdr:colOff>
      <xdr:row>0</xdr:row>
      <xdr:rowOff>0</xdr:rowOff>
    </xdr:from>
    <xdr:to>
      <xdr:col>4</xdr:col>
      <xdr:colOff>476954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2A0039-5105-4C29-9BD6-7A23709831AD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4</xdr:col>
      <xdr:colOff>476954</xdr:colOff>
      <xdr:row>0</xdr:row>
      <xdr:rowOff>0</xdr:rowOff>
    </xdr:from>
    <xdr:to>
      <xdr:col>5</xdr:col>
      <xdr:colOff>783165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5D1D7A-1AC8-423A-8BFE-E93F05BBB90A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PLANIFICACIÓN (PLAN)</a:t>
          </a:r>
        </a:p>
      </xdr:txBody>
    </xdr:sp>
    <xdr:clientData/>
  </xdr:twoCellAnchor>
  <xdr:twoCellAnchor editAs="absolute">
    <xdr:from>
      <xdr:col>5</xdr:col>
      <xdr:colOff>781043</xdr:colOff>
      <xdr:row>0</xdr:row>
      <xdr:rowOff>0</xdr:rowOff>
    </xdr:from>
    <xdr:to>
      <xdr:col>7</xdr:col>
      <xdr:colOff>23275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9FBA7B-0DAF-4873-BE35-96FDA4910631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EJECUCIÓN (DO)</a:t>
          </a:r>
        </a:p>
      </xdr:txBody>
    </xdr:sp>
    <xdr:clientData/>
  </xdr:twoCellAnchor>
  <xdr:twoCellAnchor editAs="absolute">
    <xdr:from>
      <xdr:col>7</xdr:col>
      <xdr:colOff>23276</xdr:colOff>
      <xdr:row>0</xdr:row>
      <xdr:rowOff>0</xdr:rowOff>
    </xdr:from>
    <xdr:to>
      <xdr:col>8</xdr:col>
      <xdr:colOff>158036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6D5639-9685-410C-929F-7D2FB1A67AF5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VERIFICACIÓN (CHECK)</a:t>
          </a:r>
        </a:p>
      </xdr:txBody>
    </xdr:sp>
    <xdr:clientData/>
  </xdr:twoCellAnchor>
  <xdr:twoCellAnchor editAs="absolute">
    <xdr:from>
      <xdr:col>8</xdr:col>
      <xdr:colOff>158037</xdr:colOff>
      <xdr:row>0</xdr:row>
      <xdr:rowOff>0</xdr:rowOff>
    </xdr:from>
    <xdr:to>
      <xdr:col>9</xdr:col>
      <xdr:colOff>292798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CEFC1-7D39-4B8A-BAC1-5A7FAF7F01A7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ACCIÓN</a:t>
          </a:r>
          <a:b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(ACT)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10</xdr:col>
      <xdr:colOff>428265</xdr:colOff>
      <xdr:row>0</xdr:row>
      <xdr:rowOff>0</xdr:rowOff>
    </xdr:from>
    <xdr:to>
      <xdr:col>11</xdr:col>
      <xdr:colOff>560087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F62FF29-D2A5-4E54-BD25-888C74A57212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5</xdr:col>
      <xdr:colOff>27493</xdr:colOff>
      <xdr:row>1</xdr:row>
      <xdr:rowOff>87878</xdr:rowOff>
    </xdr:from>
    <xdr:to>
      <xdr:col>6</xdr:col>
      <xdr:colOff>737326</xdr:colOff>
      <xdr:row>2</xdr:row>
      <xdr:rowOff>5678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D55880A-E3E4-48CE-B329-7488907A065C}"/>
            </a:ext>
          </a:extLst>
        </xdr:cNvPr>
        <xdr:cNvSpPr/>
      </xdr:nvSpPr>
      <xdr:spPr>
        <a:xfrm>
          <a:off x="2902632" y="585295"/>
          <a:ext cx="162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LECCIONES APRENDIDAS</a:t>
          </a:r>
        </a:p>
      </xdr:txBody>
    </xdr:sp>
    <xdr:clientData/>
  </xdr:twoCellAnchor>
  <xdr:twoCellAnchor editAs="absolute">
    <xdr:from>
      <xdr:col>6</xdr:col>
      <xdr:colOff>730157</xdr:colOff>
      <xdr:row>1</xdr:row>
      <xdr:rowOff>87878</xdr:rowOff>
    </xdr:from>
    <xdr:to>
      <xdr:col>8</xdr:col>
      <xdr:colOff>360407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150BE36-1B2F-4CD3-BD7C-4A1D78E2027F}"/>
            </a:ext>
          </a:extLst>
        </xdr:cNvPr>
        <xdr:cNvSpPr/>
      </xdr:nvSpPr>
      <xdr:spPr>
        <a:xfrm>
          <a:off x="4515463" y="585295"/>
          <a:ext cx="144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NORMALIZACIÓN</a:t>
          </a:r>
        </a:p>
      </xdr:txBody>
    </xdr:sp>
    <xdr:clientData/>
  </xdr:twoCellAnchor>
  <xdr:twoCellAnchor>
    <xdr:from>
      <xdr:col>2</xdr:col>
      <xdr:colOff>7055</xdr:colOff>
      <xdr:row>10</xdr:row>
      <xdr:rowOff>112888</xdr:rowOff>
    </xdr:from>
    <xdr:to>
      <xdr:col>16</xdr:col>
      <xdr:colOff>10583</xdr:colOff>
      <xdr:row>18</xdr:row>
      <xdr:rowOff>73377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77FB2923-4575-4AF7-8780-E618F8AF7B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</xdr:col>
      <xdr:colOff>403225</xdr:colOff>
      <xdr:row>2</xdr:row>
      <xdr:rowOff>101600</xdr:rowOff>
    </xdr:from>
    <xdr:to>
      <xdr:col>9</xdr:col>
      <xdr:colOff>450850</xdr:colOff>
      <xdr:row>2</xdr:row>
      <xdr:rowOff>505460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12EB753-5171-4DF8-95AA-0B4F4C6A5D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r:link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87878</xdr:rowOff>
    </xdr:from>
    <xdr:to>
      <xdr:col>2</xdr:col>
      <xdr:colOff>2636087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799E7-1B93-42D3-86C5-56B80E51CD34}"/>
            </a:ext>
          </a:extLst>
        </xdr:cNvPr>
        <xdr:cNvSpPr/>
      </xdr:nvSpPr>
      <xdr:spPr>
        <a:xfrm>
          <a:off x="1100670" y="585295"/>
          <a:ext cx="180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ANÁLISIS DE RESULTADOS</a:t>
          </a:r>
        </a:p>
      </xdr:txBody>
    </xdr:sp>
    <xdr:clientData/>
  </xdr:twoCellAnchor>
  <xdr:twoCellAnchor editAs="absolute">
    <xdr:from>
      <xdr:col>3</xdr:col>
      <xdr:colOff>1654519</xdr:colOff>
      <xdr:row>0</xdr:row>
      <xdr:rowOff>0</xdr:rowOff>
    </xdr:from>
    <xdr:to>
      <xdr:col>4</xdr:col>
      <xdr:colOff>244112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85A01-B880-4CCE-9B79-77EBB741891A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5A7FCDD-0BD4-414C-BE76-16277C02F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DBCF97-C007-47B9-BEF6-BCEA54BF4F6F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2</xdr:col>
      <xdr:colOff>3397249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60C949-0782-4DDA-88C1-8A4466215CFB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PLANIFICACIÓN (PLAN)</a:t>
          </a:r>
        </a:p>
      </xdr:txBody>
    </xdr:sp>
    <xdr:clientData/>
  </xdr:twoCellAnchor>
  <xdr:twoCellAnchor editAs="absolute">
    <xdr:from>
      <xdr:col>2</xdr:col>
      <xdr:colOff>3395127</xdr:colOff>
      <xdr:row>0</xdr:row>
      <xdr:rowOff>0</xdr:rowOff>
    </xdr:from>
    <xdr:to>
      <xdr:col>2</xdr:col>
      <xdr:colOff>4447109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BEEE65-F3F1-4FF3-99D3-F2124E88B2A4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EJECUCIÓN (DO)</a:t>
          </a:r>
        </a:p>
      </xdr:txBody>
    </xdr:sp>
    <xdr:clientData/>
  </xdr:twoCellAnchor>
  <xdr:twoCellAnchor editAs="absolute">
    <xdr:from>
      <xdr:col>2</xdr:col>
      <xdr:colOff>4447110</xdr:colOff>
      <xdr:row>0</xdr:row>
      <xdr:rowOff>0</xdr:rowOff>
    </xdr:from>
    <xdr:to>
      <xdr:col>3</xdr:col>
      <xdr:colOff>613120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F86BB9-5B75-4E71-870B-A90BA6784515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VERIFICACIÓN (CHECK)</a:t>
          </a:r>
        </a:p>
      </xdr:txBody>
    </xdr:sp>
    <xdr:clientData/>
  </xdr:twoCellAnchor>
  <xdr:twoCellAnchor editAs="absolute">
    <xdr:from>
      <xdr:col>3</xdr:col>
      <xdr:colOff>613121</xdr:colOff>
      <xdr:row>0</xdr:row>
      <xdr:rowOff>0</xdr:rowOff>
    </xdr:from>
    <xdr:to>
      <xdr:col>3</xdr:col>
      <xdr:colOff>1654520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6CEA22-CE0C-48BE-B7E9-B855E1EE5DD4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AÇÃO</a:t>
          </a:r>
          <a:b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(ACT)</a:t>
          </a:r>
        </a:p>
      </xdr:txBody>
    </xdr:sp>
    <xdr:clientData/>
  </xdr:twoCellAnchor>
  <xdr:twoCellAnchor editAs="absolute">
    <xdr:from>
      <xdr:col>4</xdr:col>
      <xdr:colOff>244821</xdr:colOff>
      <xdr:row>0</xdr:row>
      <xdr:rowOff>0</xdr:rowOff>
    </xdr:from>
    <xdr:to>
      <xdr:col>4</xdr:col>
      <xdr:colOff>1283281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EF79760-8403-4AEF-8D76-3228BA42D123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2638049</xdr:colOff>
      <xdr:row>1</xdr:row>
      <xdr:rowOff>87878</xdr:rowOff>
    </xdr:from>
    <xdr:to>
      <xdr:col>2</xdr:col>
      <xdr:colOff>4258049</xdr:colOff>
      <xdr:row>2</xdr:row>
      <xdr:rowOff>5678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99545-732D-4C0D-97C2-7E2408A3FCE0}"/>
            </a:ext>
          </a:extLst>
        </xdr:cNvPr>
        <xdr:cNvSpPr/>
      </xdr:nvSpPr>
      <xdr:spPr>
        <a:xfrm>
          <a:off x="2902632" y="585295"/>
          <a:ext cx="162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LECCIONES APRENDIDAS</a:t>
          </a:r>
        </a:p>
      </xdr:txBody>
    </xdr:sp>
    <xdr:clientData/>
  </xdr:twoCellAnchor>
  <xdr:twoCellAnchor editAs="absolute">
    <xdr:from>
      <xdr:col>2</xdr:col>
      <xdr:colOff>4250880</xdr:colOff>
      <xdr:row>1</xdr:row>
      <xdr:rowOff>87878</xdr:rowOff>
    </xdr:from>
    <xdr:to>
      <xdr:col>3</xdr:col>
      <xdr:colOff>815491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7B2AE9D-CBD6-4DA8-8F58-6D33F3FC135B}"/>
            </a:ext>
          </a:extLst>
        </xdr:cNvPr>
        <xdr:cNvSpPr/>
      </xdr:nvSpPr>
      <xdr:spPr>
        <a:xfrm>
          <a:off x="4515463" y="585295"/>
          <a:ext cx="144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NORMALIZACIÓN</a:t>
          </a:r>
        </a:p>
      </xdr:txBody>
    </xdr:sp>
    <xdr:clientData/>
  </xdr:twoCellAnchor>
  <xdr:twoCellAnchor editAs="oneCell">
    <xdr:from>
      <xdr:col>2</xdr:col>
      <xdr:colOff>4813300</xdr:colOff>
      <xdr:row>2</xdr:row>
      <xdr:rowOff>101600</xdr:rowOff>
    </xdr:from>
    <xdr:to>
      <xdr:col>3</xdr:col>
      <xdr:colOff>1793875</xdr:colOff>
      <xdr:row>2</xdr:row>
      <xdr:rowOff>505460</xdr:rowOff>
    </xdr:to>
    <xdr:pic>
      <xdr:nvPicPr>
        <xdr:cNvPr id="14" name="Imagen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C4BBD13-EB52-4808-8E9C-3D9097C52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87878</xdr:rowOff>
    </xdr:from>
    <xdr:to>
      <xdr:col>2</xdr:col>
      <xdr:colOff>2636087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57FD4-3E78-4BD6-BD94-5373DC51462B}"/>
            </a:ext>
          </a:extLst>
        </xdr:cNvPr>
        <xdr:cNvSpPr/>
      </xdr:nvSpPr>
      <xdr:spPr>
        <a:xfrm>
          <a:off x="1100670" y="585295"/>
          <a:ext cx="180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ANÁLISIS DE RESULTADOS</a:t>
          </a:r>
        </a:p>
      </xdr:txBody>
    </xdr:sp>
    <xdr:clientData/>
  </xdr:twoCellAnchor>
  <xdr:twoCellAnchor editAs="absolute">
    <xdr:from>
      <xdr:col>3</xdr:col>
      <xdr:colOff>1654519</xdr:colOff>
      <xdr:row>0</xdr:row>
      <xdr:rowOff>0</xdr:rowOff>
    </xdr:from>
    <xdr:to>
      <xdr:col>4</xdr:col>
      <xdr:colOff>244112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B94F7-70EF-4B86-9C99-3005AFD7EA55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9CDB51A-449E-4EA1-A977-B17D6928C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BF7E0D-B0C3-47CC-AB18-B0C7887830D1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2</xdr:col>
      <xdr:colOff>3397249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5F7350-7EE7-4384-8D16-DFEE480F4039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PLANIFICACIÓN (PLAN)</a:t>
          </a:r>
        </a:p>
      </xdr:txBody>
    </xdr:sp>
    <xdr:clientData/>
  </xdr:twoCellAnchor>
  <xdr:twoCellAnchor editAs="absolute">
    <xdr:from>
      <xdr:col>2</xdr:col>
      <xdr:colOff>3395127</xdr:colOff>
      <xdr:row>0</xdr:row>
      <xdr:rowOff>0</xdr:rowOff>
    </xdr:from>
    <xdr:to>
      <xdr:col>2</xdr:col>
      <xdr:colOff>4447109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6FEBB2-9BDD-438E-A4BF-52CDD9DF5D93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EJECUCIÓN (DO)</a:t>
          </a:r>
        </a:p>
      </xdr:txBody>
    </xdr:sp>
    <xdr:clientData/>
  </xdr:twoCellAnchor>
  <xdr:twoCellAnchor editAs="absolute">
    <xdr:from>
      <xdr:col>2</xdr:col>
      <xdr:colOff>4447110</xdr:colOff>
      <xdr:row>0</xdr:row>
      <xdr:rowOff>0</xdr:rowOff>
    </xdr:from>
    <xdr:to>
      <xdr:col>3</xdr:col>
      <xdr:colOff>613120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DC0D00-D8BB-459E-B3CC-E86588688972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VERIFICACIÓN (CHECK)</a:t>
          </a:r>
        </a:p>
      </xdr:txBody>
    </xdr:sp>
    <xdr:clientData/>
  </xdr:twoCellAnchor>
  <xdr:twoCellAnchor editAs="absolute">
    <xdr:from>
      <xdr:col>3</xdr:col>
      <xdr:colOff>613121</xdr:colOff>
      <xdr:row>0</xdr:row>
      <xdr:rowOff>0</xdr:rowOff>
    </xdr:from>
    <xdr:to>
      <xdr:col>3</xdr:col>
      <xdr:colOff>1654520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26368-FBFC-48B3-898B-874F2234A001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AÇÃO</a:t>
          </a:r>
          <a:b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(ACT)</a:t>
          </a:r>
        </a:p>
      </xdr:txBody>
    </xdr:sp>
    <xdr:clientData/>
  </xdr:twoCellAnchor>
  <xdr:twoCellAnchor editAs="absolute">
    <xdr:from>
      <xdr:col>4</xdr:col>
      <xdr:colOff>244821</xdr:colOff>
      <xdr:row>0</xdr:row>
      <xdr:rowOff>0</xdr:rowOff>
    </xdr:from>
    <xdr:to>
      <xdr:col>4</xdr:col>
      <xdr:colOff>1283281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83EF14E-56A4-46B3-B974-5C5B281563A5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2638049</xdr:colOff>
      <xdr:row>1</xdr:row>
      <xdr:rowOff>87878</xdr:rowOff>
    </xdr:from>
    <xdr:to>
      <xdr:col>2</xdr:col>
      <xdr:colOff>4258049</xdr:colOff>
      <xdr:row>2</xdr:row>
      <xdr:rowOff>5678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4254CAB-C789-4362-8738-BCE64CED5D61}"/>
            </a:ext>
          </a:extLst>
        </xdr:cNvPr>
        <xdr:cNvSpPr/>
      </xdr:nvSpPr>
      <xdr:spPr>
        <a:xfrm>
          <a:off x="2902632" y="585295"/>
          <a:ext cx="162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LECCIONES APRENDIDAS</a:t>
          </a:r>
        </a:p>
      </xdr:txBody>
    </xdr:sp>
    <xdr:clientData/>
  </xdr:twoCellAnchor>
  <xdr:twoCellAnchor editAs="absolute">
    <xdr:from>
      <xdr:col>2</xdr:col>
      <xdr:colOff>4250880</xdr:colOff>
      <xdr:row>1</xdr:row>
      <xdr:rowOff>87878</xdr:rowOff>
    </xdr:from>
    <xdr:to>
      <xdr:col>3</xdr:col>
      <xdr:colOff>815491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BB51E8E-56B5-4DC6-AAD7-272602C349A9}"/>
            </a:ext>
          </a:extLst>
        </xdr:cNvPr>
        <xdr:cNvSpPr/>
      </xdr:nvSpPr>
      <xdr:spPr>
        <a:xfrm>
          <a:off x="4515463" y="585295"/>
          <a:ext cx="144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NORMALIZACIÓN</a:t>
          </a:r>
        </a:p>
      </xdr:txBody>
    </xdr:sp>
    <xdr:clientData/>
  </xdr:twoCellAnchor>
  <xdr:twoCellAnchor editAs="oneCell">
    <xdr:from>
      <xdr:col>2</xdr:col>
      <xdr:colOff>4813300</xdr:colOff>
      <xdr:row>2</xdr:row>
      <xdr:rowOff>101600</xdr:rowOff>
    </xdr:from>
    <xdr:to>
      <xdr:col>3</xdr:col>
      <xdr:colOff>1793875</xdr:colOff>
      <xdr:row>2</xdr:row>
      <xdr:rowOff>505460</xdr:rowOff>
    </xdr:to>
    <xdr:pic>
      <xdr:nvPicPr>
        <xdr:cNvPr id="14" name="Imagen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F2F32C2-69F6-4DA0-93CF-11AD0FE75A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269874</xdr:colOff>
      <xdr:row>8</xdr:row>
      <xdr:rowOff>2</xdr:rowOff>
    </xdr:from>
    <xdr:to>
      <xdr:col>8</xdr:col>
      <xdr:colOff>1661583</xdr:colOff>
      <xdr:row>12</xdr:row>
      <xdr:rowOff>21168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A0B57FC-140B-4409-B058-1C02E2E41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836087</xdr:colOff>
      <xdr:row>1</xdr:row>
      <xdr:rowOff>87878</xdr:rowOff>
    </xdr:from>
    <xdr:to>
      <xdr:col>3</xdr:col>
      <xdr:colOff>1800170</xdr:colOff>
      <xdr:row>2</xdr:row>
      <xdr:rowOff>5678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313C4-E3C3-4F71-9368-6EAB33DBF8A5}"/>
            </a:ext>
          </a:extLst>
        </xdr:cNvPr>
        <xdr:cNvSpPr/>
      </xdr:nvSpPr>
      <xdr:spPr>
        <a:xfrm>
          <a:off x="1100670" y="585295"/>
          <a:ext cx="216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PDCA OPR (ONE PAGE REPORT)</a:t>
          </a:r>
        </a:p>
      </xdr:txBody>
    </xdr:sp>
    <xdr:clientData/>
  </xdr:twoCellAnchor>
  <xdr:twoCellAnchor editAs="absolute">
    <xdr:from>
      <xdr:col>6</xdr:col>
      <xdr:colOff>910158</xdr:colOff>
      <xdr:row>0</xdr:row>
      <xdr:rowOff>0</xdr:rowOff>
    </xdr:from>
    <xdr:to>
      <xdr:col>7</xdr:col>
      <xdr:colOff>374640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50B56-5F44-439E-B548-39E05F469E44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F64D054-C992-4900-A97D-996EE3329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988481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236F9C-82A5-4981-A4E1-3302618984F8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3</xdr:col>
      <xdr:colOff>988481</xdr:colOff>
      <xdr:row>0</xdr:row>
      <xdr:rowOff>0</xdr:rowOff>
    </xdr:from>
    <xdr:to>
      <xdr:col>4</xdr:col>
      <xdr:colOff>74082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A8D45D-98E1-4E0F-B380-215E392BBBDD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PLANIFICACIÓN (PLAN)</a:t>
          </a:r>
        </a:p>
      </xdr:txBody>
    </xdr:sp>
    <xdr:clientData/>
  </xdr:twoCellAnchor>
  <xdr:twoCellAnchor editAs="absolute">
    <xdr:from>
      <xdr:col>4</xdr:col>
      <xdr:colOff>71960</xdr:colOff>
      <xdr:row>0</xdr:row>
      <xdr:rowOff>0</xdr:rowOff>
    </xdr:from>
    <xdr:to>
      <xdr:col>5</xdr:col>
      <xdr:colOff>23275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5A8DF2-CCDE-49B0-A1DD-9ADC9EAE3D81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EJECUCIÓN (DO)</a:t>
          </a:r>
        </a:p>
      </xdr:txBody>
    </xdr:sp>
    <xdr:clientData/>
  </xdr:twoCellAnchor>
  <xdr:twoCellAnchor editAs="absolute">
    <xdr:from>
      <xdr:col>5</xdr:col>
      <xdr:colOff>23276</xdr:colOff>
      <xdr:row>0</xdr:row>
      <xdr:rowOff>0</xdr:rowOff>
    </xdr:from>
    <xdr:to>
      <xdr:col>5</xdr:col>
      <xdr:colOff>1064675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0C9458-4483-40A3-8C71-53AB1E9A6B0B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VERIFICACIÓN (CHECK)</a:t>
          </a:r>
        </a:p>
      </xdr:txBody>
    </xdr:sp>
    <xdr:clientData/>
  </xdr:twoCellAnchor>
  <xdr:twoCellAnchor editAs="absolute">
    <xdr:from>
      <xdr:col>5</xdr:col>
      <xdr:colOff>1064676</xdr:colOff>
      <xdr:row>0</xdr:row>
      <xdr:rowOff>0</xdr:rowOff>
    </xdr:from>
    <xdr:to>
      <xdr:col>6</xdr:col>
      <xdr:colOff>910159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1EC2C64-E3AF-48FB-8CA1-AFC618C5FFF3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AÇÃO</a:t>
          </a:r>
          <a:b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(ACT)</a:t>
          </a:r>
        </a:p>
      </xdr:txBody>
    </xdr:sp>
    <xdr:clientData/>
  </xdr:twoCellAnchor>
  <xdr:twoCellAnchor editAs="absolute">
    <xdr:from>
      <xdr:col>7</xdr:col>
      <xdr:colOff>375349</xdr:colOff>
      <xdr:row>0</xdr:row>
      <xdr:rowOff>0</xdr:rowOff>
    </xdr:from>
    <xdr:to>
      <xdr:col>7</xdr:col>
      <xdr:colOff>1413809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6BCA3E-D4B9-462D-BB9D-4F69D2FE9082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3</xdr:col>
      <xdr:colOff>1801954</xdr:colOff>
      <xdr:row>1</xdr:row>
      <xdr:rowOff>87878</xdr:rowOff>
    </xdr:from>
    <xdr:to>
      <xdr:col>5</xdr:col>
      <xdr:colOff>194037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ABCC4EC-F1F7-4900-A8AA-53E516BAEE2E}"/>
            </a:ext>
          </a:extLst>
        </xdr:cNvPr>
        <xdr:cNvSpPr/>
      </xdr:nvSpPr>
      <xdr:spPr>
        <a:xfrm>
          <a:off x="3262454" y="585295"/>
          <a:ext cx="162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ESPINA DE PESCADO</a:t>
          </a:r>
        </a:p>
      </xdr:txBody>
    </xdr:sp>
    <xdr:clientData/>
  </xdr:twoCellAnchor>
  <xdr:twoCellAnchor editAs="absolute">
    <xdr:from>
      <xdr:col>5</xdr:col>
      <xdr:colOff>186868</xdr:colOff>
      <xdr:row>1</xdr:row>
      <xdr:rowOff>87878</xdr:rowOff>
    </xdr:from>
    <xdr:to>
      <xdr:col>6</xdr:col>
      <xdr:colOff>1150952</xdr:colOff>
      <xdr:row>2</xdr:row>
      <xdr:rowOff>5678</xdr:rowOff>
    </xdr:to>
    <xdr:sp macro="" textlink="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5786BC5-348B-44EA-AFF9-E902E10FDCC5}"/>
            </a:ext>
          </a:extLst>
        </xdr:cNvPr>
        <xdr:cNvSpPr/>
      </xdr:nvSpPr>
      <xdr:spPr>
        <a:xfrm>
          <a:off x="4875285" y="585295"/>
          <a:ext cx="21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CORREAS Y PADRONIZACIÓN</a:t>
          </a:r>
        </a:p>
      </xdr:txBody>
    </xdr:sp>
    <xdr:clientData/>
  </xdr:twoCellAnchor>
  <xdr:twoCellAnchor>
    <xdr:from>
      <xdr:col>4</xdr:col>
      <xdr:colOff>254000</xdr:colOff>
      <xdr:row>13</xdr:row>
      <xdr:rowOff>264583</xdr:rowOff>
    </xdr:from>
    <xdr:to>
      <xdr:col>8</xdr:col>
      <xdr:colOff>1645709</xdr:colOff>
      <xdr:row>17</xdr:row>
      <xdr:rowOff>476248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A9EE6773-3985-471C-8354-7BBEC80C8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5</xdr:col>
      <xdr:colOff>393700</xdr:colOff>
      <xdr:row>2</xdr:row>
      <xdr:rowOff>101600</xdr:rowOff>
    </xdr:from>
    <xdr:to>
      <xdr:col>6</xdr:col>
      <xdr:colOff>1050925</xdr:colOff>
      <xdr:row>2</xdr:row>
      <xdr:rowOff>505460</xdr:rowOff>
    </xdr:to>
    <xdr:pic>
      <xdr:nvPicPr>
        <xdr:cNvPr id="16" name="Imagen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181781-34BD-4959-A1B1-8850DD35D9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r:link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105837</xdr:colOff>
      <xdr:row>1</xdr:row>
      <xdr:rowOff>87878</xdr:rowOff>
    </xdr:from>
    <xdr:to>
      <xdr:col>11</xdr:col>
      <xdr:colOff>191503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86C7C-F8E1-4FC4-8535-20EF4C9F5749}"/>
            </a:ext>
          </a:extLst>
        </xdr:cNvPr>
        <xdr:cNvSpPr/>
      </xdr:nvSpPr>
      <xdr:spPr>
        <a:xfrm>
          <a:off x="1100670" y="585295"/>
          <a:ext cx="21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PDCA OPR (ONE PAGE REPORT)</a:t>
          </a:r>
        </a:p>
      </xdr:txBody>
    </xdr:sp>
    <xdr:clientData/>
  </xdr:twoCellAnchor>
  <xdr:twoCellAnchor editAs="absolute">
    <xdr:from>
      <xdr:col>23</xdr:col>
      <xdr:colOff>169324</xdr:colOff>
      <xdr:row>0</xdr:row>
      <xdr:rowOff>0</xdr:rowOff>
    </xdr:from>
    <xdr:to>
      <xdr:col>27</xdr:col>
      <xdr:colOff>25390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E0790-4DE2-44C4-A4C8-664DD478BAE9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4</xdr:col>
      <xdr:colOff>137583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F069123-6BF4-45C8-AD0B-E417126DD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5</xdr:col>
      <xdr:colOff>116415</xdr:colOff>
      <xdr:row>0</xdr:row>
      <xdr:rowOff>0</xdr:rowOff>
    </xdr:from>
    <xdr:to>
      <xdr:col>8</xdr:col>
      <xdr:colOff>268814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C73CD3-F86F-464A-8003-79B90E61AAC7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8</xdr:col>
      <xdr:colOff>268814</xdr:colOff>
      <xdr:row>0</xdr:row>
      <xdr:rowOff>0</xdr:rowOff>
    </xdr:from>
    <xdr:to>
      <xdr:col>12</xdr:col>
      <xdr:colOff>296332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62B23F-308F-40EF-8FD0-519D4F309990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PLANIFICACIÓN (PLAN)</a:t>
          </a:r>
        </a:p>
      </xdr:txBody>
    </xdr:sp>
    <xdr:clientData/>
  </xdr:twoCellAnchor>
  <xdr:twoCellAnchor editAs="absolute">
    <xdr:from>
      <xdr:col>12</xdr:col>
      <xdr:colOff>294210</xdr:colOff>
      <xdr:row>0</xdr:row>
      <xdr:rowOff>0</xdr:rowOff>
    </xdr:from>
    <xdr:to>
      <xdr:col>16</xdr:col>
      <xdr:colOff>160859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B6503A-ABF7-4CC9-B10F-D70EE9750E35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EJECUCIÓN (DO)</a:t>
          </a:r>
        </a:p>
      </xdr:txBody>
    </xdr:sp>
    <xdr:clientData/>
  </xdr:twoCellAnchor>
  <xdr:twoCellAnchor editAs="absolute">
    <xdr:from>
      <xdr:col>16</xdr:col>
      <xdr:colOff>160860</xdr:colOff>
      <xdr:row>0</xdr:row>
      <xdr:rowOff>0</xdr:rowOff>
    </xdr:from>
    <xdr:to>
      <xdr:col>20</xdr:col>
      <xdr:colOff>16925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5F56F2-E9CB-4885-B3B3-5D01D686C163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VERIFICACIÓN (CHECK)</a:t>
          </a:r>
        </a:p>
      </xdr:txBody>
    </xdr:sp>
    <xdr:clientData/>
  </xdr:twoCellAnchor>
  <xdr:twoCellAnchor editAs="absolute">
    <xdr:from>
      <xdr:col>20</xdr:col>
      <xdr:colOff>16926</xdr:colOff>
      <xdr:row>0</xdr:row>
      <xdr:rowOff>0</xdr:rowOff>
    </xdr:from>
    <xdr:to>
      <xdr:col>23</xdr:col>
      <xdr:colOff>169325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D27B3B-328C-43B2-9C6C-848FC1A4D6A1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AÇÃO</a:t>
          </a:r>
          <a:b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(ACT)</a:t>
          </a:r>
        </a:p>
      </xdr:txBody>
    </xdr:sp>
    <xdr:clientData/>
  </xdr:twoCellAnchor>
  <xdr:twoCellAnchor editAs="absolute">
    <xdr:from>
      <xdr:col>27</xdr:col>
      <xdr:colOff>26099</xdr:colOff>
      <xdr:row>0</xdr:row>
      <xdr:rowOff>0</xdr:rowOff>
    </xdr:from>
    <xdr:to>
      <xdr:col>30</xdr:col>
      <xdr:colOff>175559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56B765F-B342-42CC-9ADF-F556D3FDFAE1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11</xdr:col>
      <xdr:colOff>193287</xdr:colOff>
      <xdr:row>1</xdr:row>
      <xdr:rowOff>87878</xdr:rowOff>
    </xdr:from>
    <xdr:to>
      <xdr:col>17</xdr:col>
      <xdr:colOff>35287</xdr:colOff>
      <xdr:row>2</xdr:row>
      <xdr:rowOff>5678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30D7499-A3A9-40FA-B87B-07665F25E9D0}"/>
            </a:ext>
          </a:extLst>
        </xdr:cNvPr>
        <xdr:cNvSpPr/>
      </xdr:nvSpPr>
      <xdr:spPr>
        <a:xfrm>
          <a:off x="3262454" y="585295"/>
          <a:ext cx="162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ESPINA DE PESCADO</a:t>
          </a:r>
        </a:p>
      </xdr:txBody>
    </xdr:sp>
    <xdr:clientData/>
  </xdr:twoCellAnchor>
  <xdr:twoCellAnchor editAs="absolute">
    <xdr:from>
      <xdr:col>17</xdr:col>
      <xdr:colOff>28118</xdr:colOff>
      <xdr:row>1</xdr:row>
      <xdr:rowOff>87878</xdr:rowOff>
    </xdr:from>
    <xdr:to>
      <xdr:col>24</xdr:col>
      <xdr:colOff>113785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C1DC2D6-D728-4248-8ABB-4FAAC320050D}"/>
            </a:ext>
          </a:extLst>
        </xdr:cNvPr>
        <xdr:cNvSpPr/>
      </xdr:nvSpPr>
      <xdr:spPr>
        <a:xfrm>
          <a:off x="4875285" y="585295"/>
          <a:ext cx="21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CORREAS Y PADRONIZACIÓN</a:t>
          </a:r>
        </a:p>
      </xdr:txBody>
    </xdr:sp>
    <xdr:clientData/>
  </xdr:twoCellAnchor>
  <xdr:twoCellAnchor editAs="oneCell">
    <xdr:from>
      <xdr:col>17</xdr:col>
      <xdr:colOff>250825</xdr:colOff>
      <xdr:row>2</xdr:row>
      <xdr:rowOff>101600</xdr:rowOff>
    </xdr:from>
    <xdr:to>
      <xdr:col>24</xdr:col>
      <xdr:colOff>41275</xdr:colOff>
      <xdr:row>2</xdr:row>
      <xdr:rowOff>505460</xdr:rowOff>
    </xdr:to>
    <xdr:pic>
      <xdr:nvPicPr>
        <xdr:cNvPr id="14" name="Imagen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53FB152-5BA7-4CE3-A0B6-8158315BDB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7</xdr:col>
      <xdr:colOff>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C994B1-02C5-4D3D-AA84-DCE1C11FB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275165</xdr:colOff>
      <xdr:row>8</xdr:row>
      <xdr:rowOff>0</xdr:rowOff>
    </xdr:from>
    <xdr:to>
      <xdr:col>12</xdr:col>
      <xdr:colOff>1567391</xdr:colOff>
      <xdr:row>15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4C2648D-8C67-4D73-9C59-3C63E3C87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836087</xdr:colOff>
      <xdr:row>1</xdr:row>
      <xdr:rowOff>87878</xdr:rowOff>
    </xdr:from>
    <xdr:to>
      <xdr:col>3</xdr:col>
      <xdr:colOff>1419170</xdr:colOff>
      <xdr:row>2</xdr:row>
      <xdr:rowOff>5678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297288-F180-454A-BB49-17DC7A749CEC}"/>
            </a:ext>
          </a:extLst>
        </xdr:cNvPr>
        <xdr:cNvSpPr/>
      </xdr:nvSpPr>
      <xdr:spPr>
        <a:xfrm>
          <a:off x="1100670" y="585295"/>
          <a:ext cx="21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PDCA OPR (ONE PAGE REPORT)</a:t>
          </a:r>
        </a:p>
      </xdr:txBody>
    </xdr:sp>
    <xdr:clientData/>
  </xdr:twoCellAnchor>
  <xdr:twoCellAnchor editAs="absolute">
    <xdr:from>
      <xdr:col>6</xdr:col>
      <xdr:colOff>1523991</xdr:colOff>
      <xdr:row>0</xdr:row>
      <xdr:rowOff>0</xdr:rowOff>
    </xdr:from>
    <xdr:to>
      <xdr:col>8</xdr:col>
      <xdr:colOff>713307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9864EB-8AEB-4B70-A874-45E4CC609A4D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35768A6-F202-4F48-B939-122DFAB5C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607481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FE1A78-6B9F-43F7-8F67-97BB2F4C2ED9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3</xdr:col>
      <xdr:colOff>607481</xdr:colOff>
      <xdr:row>0</xdr:row>
      <xdr:rowOff>0</xdr:rowOff>
    </xdr:from>
    <xdr:to>
      <xdr:col>4</xdr:col>
      <xdr:colOff>243415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CB4A9F-BE9B-465D-BDE3-688F56BF1B31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PLANIFICACIÓN (PLAN)</a:t>
          </a:r>
        </a:p>
      </xdr:txBody>
    </xdr:sp>
    <xdr:clientData/>
  </xdr:twoCellAnchor>
  <xdr:twoCellAnchor editAs="absolute">
    <xdr:from>
      <xdr:col>4</xdr:col>
      <xdr:colOff>241293</xdr:colOff>
      <xdr:row>0</xdr:row>
      <xdr:rowOff>0</xdr:rowOff>
    </xdr:from>
    <xdr:to>
      <xdr:col>5</xdr:col>
      <xdr:colOff>1018109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317C81-9CB4-49B4-9B20-F2D23C1EE347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EJECUCIÓN (DO)</a:t>
          </a:r>
        </a:p>
      </xdr:txBody>
    </xdr:sp>
    <xdr:clientData/>
  </xdr:twoCellAnchor>
  <xdr:twoCellAnchor editAs="absolute">
    <xdr:from>
      <xdr:col>5</xdr:col>
      <xdr:colOff>1018110</xdr:colOff>
      <xdr:row>0</xdr:row>
      <xdr:rowOff>0</xdr:rowOff>
    </xdr:from>
    <xdr:to>
      <xdr:col>6</xdr:col>
      <xdr:colOff>482592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74D9E13-8F51-4A1C-B139-75DC0F14DAFA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VERIFICACIÓN (CHECK)</a:t>
          </a:r>
        </a:p>
      </xdr:txBody>
    </xdr:sp>
    <xdr:clientData/>
  </xdr:twoCellAnchor>
  <xdr:twoCellAnchor editAs="absolute">
    <xdr:from>
      <xdr:col>6</xdr:col>
      <xdr:colOff>482593</xdr:colOff>
      <xdr:row>0</xdr:row>
      <xdr:rowOff>0</xdr:rowOff>
    </xdr:from>
    <xdr:to>
      <xdr:col>6</xdr:col>
      <xdr:colOff>1523992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1095F71-85C7-471B-9DA2-98F77878B720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AÇÃO</a:t>
          </a:r>
          <a:b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(ACT)</a:t>
          </a:r>
        </a:p>
      </xdr:txBody>
    </xdr:sp>
    <xdr:clientData/>
  </xdr:twoCellAnchor>
  <xdr:twoCellAnchor editAs="absolute">
    <xdr:from>
      <xdr:col>8</xdr:col>
      <xdr:colOff>714016</xdr:colOff>
      <xdr:row>0</xdr:row>
      <xdr:rowOff>0</xdr:rowOff>
    </xdr:from>
    <xdr:to>
      <xdr:col>9</xdr:col>
      <xdr:colOff>175559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218BB71-1F36-4E43-AD5C-A49BB6EB36B7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3</xdr:col>
      <xdr:colOff>1420954</xdr:colOff>
      <xdr:row>1</xdr:row>
      <xdr:rowOff>87878</xdr:rowOff>
    </xdr:from>
    <xdr:to>
      <xdr:col>5</xdr:col>
      <xdr:colOff>1188871</xdr:colOff>
      <xdr:row>2</xdr:row>
      <xdr:rowOff>5678</xdr:rowOff>
    </xdr:to>
    <xdr:sp macro="" textlink="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42E8652-AF16-41A1-8F49-A9D8022A42C6}"/>
            </a:ext>
          </a:extLst>
        </xdr:cNvPr>
        <xdr:cNvSpPr/>
      </xdr:nvSpPr>
      <xdr:spPr>
        <a:xfrm>
          <a:off x="3262454" y="585295"/>
          <a:ext cx="162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ESPINA DE PESCADO</a:t>
          </a:r>
        </a:p>
      </xdr:txBody>
    </xdr:sp>
    <xdr:clientData/>
  </xdr:twoCellAnchor>
  <xdr:twoCellAnchor editAs="absolute">
    <xdr:from>
      <xdr:col>5</xdr:col>
      <xdr:colOff>1181702</xdr:colOff>
      <xdr:row>1</xdr:row>
      <xdr:rowOff>87878</xdr:rowOff>
    </xdr:from>
    <xdr:to>
      <xdr:col>7</xdr:col>
      <xdr:colOff>187868</xdr:colOff>
      <xdr:row>2</xdr:row>
      <xdr:rowOff>5678</xdr:rowOff>
    </xdr:to>
    <xdr:sp macro="" textlink="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A5EE76B-FCAD-4497-83A8-1F954986E0BC}"/>
            </a:ext>
          </a:extLst>
        </xdr:cNvPr>
        <xdr:cNvSpPr/>
      </xdr:nvSpPr>
      <xdr:spPr>
        <a:xfrm>
          <a:off x="4875285" y="585295"/>
          <a:ext cx="216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CORREAS Y PADRONIZACIÓN</a:t>
          </a:r>
        </a:p>
      </xdr:txBody>
    </xdr:sp>
    <xdr:clientData/>
  </xdr:twoCellAnchor>
  <xdr:twoCellAnchor editAs="oneCell">
    <xdr:from>
      <xdr:col>5</xdr:col>
      <xdr:colOff>1393825</xdr:colOff>
      <xdr:row>2</xdr:row>
      <xdr:rowOff>101600</xdr:rowOff>
    </xdr:from>
    <xdr:to>
      <xdr:col>7</xdr:col>
      <xdr:colOff>107950</xdr:colOff>
      <xdr:row>2</xdr:row>
      <xdr:rowOff>505460</xdr:rowOff>
    </xdr:to>
    <xdr:pic>
      <xdr:nvPicPr>
        <xdr:cNvPr id="16" name="Imagen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C73E54A-748F-4A7B-918B-30449B3161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r:link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87878</xdr:rowOff>
    </xdr:from>
    <xdr:to>
      <xdr:col>3</xdr:col>
      <xdr:colOff>1180222</xdr:colOff>
      <xdr:row>2</xdr:row>
      <xdr:rowOff>5678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/>
      </xdr:nvSpPr>
      <xdr:spPr>
        <a:xfrm>
          <a:off x="1102069" y="583897"/>
          <a:ext cx="1257096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PASO A PASO</a:t>
          </a:r>
        </a:p>
      </xdr:txBody>
    </xdr:sp>
    <xdr:clientData/>
  </xdr:twoCellAnchor>
  <xdr:twoCellAnchor editAs="absolute">
    <xdr:from>
      <xdr:col>5</xdr:col>
      <xdr:colOff>910158</xdr:colOff>
      <xdr:row>0</xdr:row>
      <xdr:rowOff>0</xdr:rowOff>
    </xdr:from>
    <xdr:to>
      <xdr:col>5</xdr:col>
      <xdr:colOff>1951557</xdr:colOff>
      <xdr:row>1</xdr:row>
      <xdr:rowOff>2910</xdr:rowOff>
    </xdr:to>
    <xdr:sp macro="" textlink="">
      <xdr:nvSpPr>
        <xdr:cNvPr id="32" name="Retângulo 3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7CAD6-147F-4848-B747-42BCE6020983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C0B50ED0-453A-4633-A2A7-D1CEA0FEE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232832</xdr:colOff>
      <xdr:row>0</xdr:row>
      <xdr:rowOff>0</xdr:rowOff>
    </xdr:from>
    <xdr:to>
      <xdr:col>3</xdr:col>
      <xdr:colOff>1274231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D70B7A-5240-4EF2-93A7-45AE32DF52F8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GRUPO DE MEJORA</a:t>
          </a:r>
        </a:p>
      </xdr:txBody>
    </xdr:sp>
    <xdr:clientData/>
  </xdr:twoCellAnchor>
  <xdr:twoCellAnchor editAs="absolute">
    <xdr:from>
      <xdr:col>3</xdr:col>
      <xdr:colOff>1274231</xdr:colOff>
      <xdr:row>0</xdr:row>
      <xdr:rowOff>0</xdr:rowOff>
    </xdr:from>
    <xdr:to>
      <xdr:col>3</xdr:col>
      <xdr:colOff>2487082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3CF482-2A2B-41CB-B9C7-7C4BF68408A5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PLANIFICACIÓN (PLAN)</a:t>
          </a:r>
        </a:p>
      </xdr:txBody>
    </xdr:sp>
    <xdr:clientData/>
  </xdr:twoCellAnchor>
  <xdr:twoCellAnchor editAs="absolute">
    <xdr:from>
      <xdr:col>3</xdr:col>
      <xdr:colOff>2484960</xdr:colOff>
      <xdr:row>0</xdr:row>
      <xdr:rowOff>0</xdr:rowOff>
    </xdr:from>
    <xdr:to>
      <xdr:col>4</xdr:col>
      <xdr:colOff>912275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C12797-E405-4932-8D34-9F670D1270D9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EJECUCIÓN (DO)</a:t>
          </a:r>
        </a:p>
      </xdr:txBody>
    </xdr:sp>
    <xdr:clientData/>
  </xdr:twoCellAnchor>
  <xdr:twoCellAnchor editAs="absolute">
    <xdr:from>
      <xdr:col>4</xdr:col>
      <xdr:colOff>912276</xdr:colOff>
      <xdr:row>0</xdr:row>
      <xdr:rowOff>0</xdr:rowOff>
    </xdr:from>
    <xdr:to>
      <xdr:col>4</xdr:col>
      <xdr:colOff>1953675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41E123-F55F-4406-B253-64C5AA068306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VERIFICACIÓN (CHECK)</a:t>
          </a:r>
        </a:p>
      </xdr:txBody>
    </xdr:sp>
    <xdr:clientData/>
  </xdr:twoCellAnchor>
  <xdr:twoCellAnchor editAs="absolute">
    <xdr:from>
      <xdr:col>4</xdr:col>
      <xdr:colOff>1953676</xdr:colOff>
      <xdr:row>0</xdr:row>
      <xdr:rowOff>0</xdr:rowOff>
    </xdr:from>
    <xdr:to>
      <xdr:col>5</xdr:col>
      <xdr:colOff>910159</xdr:colOff>
      <xdr:row>1</xdr:row>
      <xdr:rowOff>2910</xdr:rowOff>
    </xdr:to>
    <xdr:sp macro="" textlink="">
      <xdr:nvSpPr>
        <xdr:cNvPr id="39" name="Retângulo 3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F7AC10B-7223-4F08-A463-B15A8D489041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AÇÃO</a:t>
          </a:r>
          <a:br>
            <a:rPr lang="pt-BR" sz="1100" b="1"/>
          </a:br>
          <a:r>
            <a:rPr lang="pt-BR" sz="1100" b="1"/>
            <a:t>(ACT)</a:t>
          </a:r>
        </a:p>
      </xdr:txBody>
    </xdr:sp>
    <xdr:clientData/>
  </xdr:twoCellAnchor>
  <xdr:twoCellAnchor editAs="absolute">
    <xdr:from>
      <xdr:col>5</xdr:col>
      <xdr:colOff>1952266</xdr:colOff>
      <xdr:row>0</xdr:row>
      <xdr:rowOff>0</xdr:rowOff>
    </xdr:from>
    <xdr:to>
      <xdr:col>6</xdr:col>
      <xdr:colOff>905809</xdr:colOff>
      <xdr:row>1</xdr:row>
      <xdr:rowOff>2910</xdr:rowOff>
    </xdr:to>
    <xdr:sp macro="" textlink="">
      <xdr:nvSpPr>
        <xdr:cNvPr id="40" name="Retângulo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2A5179-D9E6-4E08-85CB-8D3ABA5C7DB7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3</xdr:col>
      <xdr:colOff>1188134</xdr:colOff>
      <xdr:row>1</xdr:row>
      <xdr:rowOff>87878</xdr:rowOff>
    </xdr:from>
    <xdr:to>
      <xdr:col>4</xdr:col>
      <xdr:colOff>187597</xdr:colOff>
      <xdr:row>2</xdr:row>
      <xdr:rowOff>5678</xdr:rowOff>
    </xdr:to>
    <xdr:sp macro="" textlink="">
      <xdr:nvSpPr>
        <xdr:cNvPr id="20" name="Retângulo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B77E218-E860-4C93-AE62-58F5CBACDDDD}"/>
            </a:ext>
          </a:extLst>
        </xdr:cNvPr>
        <xdr:cNvSpPr/>
      </xdr:nvSpPr>
      <xdr:spPr>
        <a:xfrm>
          <a:off x="2362884" y="585295"/>
          <a:ext cx="162413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4</xdr:col>
      <xdr:colOff>186881</xdr:colOff>
      <xdr:row>1</xdr:row>
      <xdr:rowOff>87878</xdr:rowOff>
    </xdr:from>
    <xdr:to>
      <xdr:col>4</xdr:col>
      <xdr:colOff>1446344</xdr:colOff>
      <xdr:row>2</xdr:row>
      <xdr:rowOff>5678</xdr:rowOff>
    </xdr:to>
    <xdr:sp macro="" textlink="">
      <xdr:nvSpPr>
        <xdr:cNvPr id="21" name="Retângulo 2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2791CF1-C939-406A-BF2E-5CBD3FC785D4}"/>
            </a:ext>
          </a:extLst>
        </xdr:cNvPr>
        <xdr:cNvSpPr/>
      </xdr:nvSpPr>
      <xdr:spPr>
        <a:xfrm>
          <a:off x="3986298" y="585295"/>
          <a:ext cx="1259463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SUGERENCIAS</a:t>
          </a:r>
        </a:p>
      </xdr:txBody>
    </xdr:sp>
    <xdr:clientData/>
  </xdr:twoCellAnchor>
  <xdr:twoCellAnchor editAs="absolute">
    <xdr:from>
      <xdr:col>4</xdr:col>
      <xdr:colOff>1446298</xdr:colOff>
      <xdr:row>1</xdr:row>
      <xdr:rowOff>87878</xdr:rowOff>
    </xdr:from>
    <xdr:to>
      <xdr:col>5</xdr:col>
      <xdr:colOff>620845</xdr:colOff>
      <xdr:row>2</xdr:row>
      <xdr:rowOff>5678</xdr:rowOff>
    </xdr:to>
    <xdr:sp macro="" textlink="">
      <xdr:nvSpPr>
        <xdr:cNvPr id="22" name="Retângulo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11E0C3-808D-4E5B-BD1D-C8DFE7CB66BA}"/>
            </a:ext>
          </a:extLst>
        </xdr:cNvPr>
        <xdr:cNvSpPr/>
      </xdr:nvSpPr>
      <xdr:spPr>
        <a:xfrm>
          <a:off x="5245715" y="585295"/>
          <a:ext cx="1259463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oneCell">
    <xdr:from>
      <xdr:col>4</xdr:col>
      <xdr:colOff>1279525</xdr:colOff>
      <xdr:row>2</xdr:row>
      <xdr:rowOff>101600</xdr:rowOff>
    </xdr:from>
    <xdr:to>
      <xdr:col>5</xdr:col>
      <xdr:colOff>1050925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EE3C460-8939-4C47-BE63-81837DA62D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r:link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87878</xdr:rowOff>
    </xdr:from>
    <xdr:to>
      <xdr:col>2</xdr:col>
      <xdr:colOff>2090389</xdr:colOff>
      <xdr:row>2</xdr:row>
      <xdr:rowOff>5678</xdr:rowOff>
    </xdr:to>
    <xdr:sp macro="" textlink="">
      <xdr:nvSpPr>
        <xdr:cNvPr id="34" name="Retângulo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C3491-24AD-4B98-9BE8-46060E854558}"/>
            </a:ext>
          </a:extLst>
        </xdr:cNvPr>
        <xdr:cNvSpPr/>
      </xdr:nvSpPr>
      <xdr:spPr>
        <a:xfrm>
          <a:off x="1100671" y="585295"/>
          <a:ext cx="1254301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PASO A PASO</a:t>
          </a:r>
        </a:p>
      </xdr:txBody>
    </xdr:sp>
    <xdr:clientData/>
  </xdr:twoCellAnchor>
  <xdr:twoCellAnchor editAs="absolute">
    <xdr:from>
      <xdr:col>3</xdr:col>
      <xdr:colOff>42324</xdr:colOff>
      <xdr:row>0</xdr:row>
      <xdr:rowOff>0</xdr:rowOff>
    </xdr:from>
    <xdr:to>
      <xdr:col>4</xdr:col>
      <xdr:colOff>861473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8F074F-04C7-4991-8198-60414DCDDB93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84642E67-A68E-49BE-979B-F19EBA505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CEAB8C-CB45-4B9B-A578-CC8F7B00B2DC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GRUPO DE MEJORA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2</xdr:col>
      <xdr:colOff>3397249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1FF2BB-2482-41D8-B39A-42F2E9F0B676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PLANIFICACIÓN (PLAN)</a:t>
          </a:r>
        </a:p>
      </xdr:txBody>
    </xdr:sp>
    <xdr:clientData/>
  </xdr:twoCellAnchor>
  <xdr:twoCellAnchor editAs="absolute">
    <xdr:from>
      <xdr:col>2</xdr:col>
      <xdr:colOff>3395127</xdr:colOff>
      <xdr:row>0</xdr:row>
      <xdr:rowOff>0</xdr:rowOff>
    </xdr:from>
    <xdr:to>
      <xdr:col>2</xdr:col>
      <xdr:colOff>4447109</xdr:colOff>
      <xdr:row>1</xdr:row>
      <xdr:rowOff>2910</xdr:rowOff>
    </xdr:to>
    <xdr:sp macro="" textlink="">
      <xdr:nvSpPr>
        <xdr:cNvPr id="39" name="Retângulo 3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44FA38-5237-40FF-96D1-4A9F2BF0CEF5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EJECUCIÓN (DO)</a:t>
          </a:r>
        </a:p>
      </xdr:txBody>
    </xdr:sp>
    <xdr:clientData/>
  </xdr:twoCellAnchor>
  <xdr:twoCellAnchor editAs="absolute">
    <xdr:from>
      <xdr:col>2</xdr:col>
      <xdr:colOff>4447110</xdr:colOff>
      <xdr:row>0</xdr:row>
      <xdr:rowOff>0</xdr:rowOff>
    </xdr:from>
    <xdr:to>
      <xdr:col>2</xdr:col>
      <xdr:colOff>5488509</xdr:colOff>
      <xdr:row>1</xdr:row>
      <xdr:rowOff>2910</xdr:rowOff>
    </xdr:to>
    <xdr:sp macro="" textlink="">
      <xdr:nvSpPr>
        <xdr:cNvPr id="40" name="Retângulo 3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D0044D-8904-463E-86EA-4FA82CD8A2BF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VERIFICACIÓN (CHECK)</a:t>
          </a:r>
        </a:p>
      </xdr:txBody>
    </xdr:sp>
    <xdr:clientData/>
  </xdr:twoCellAnchor>
  <xdr:twoCellAnchor editAs="absolute">
    <xdr:from>
      <xdr:col>2</xdr:col>
      <xdr:colOff>5488510</xdr:colOff>
      <xdr:row>0</xdr:row>
      <xdr:rowOff>0</xdr:rowOff>
    </xdr:from>
    <xdr:to>
      <xdr:col>3</xdr:col>
      <xdr:colOff>42325</xdr:colOff>
      <xdr:row>1</xdr:row>
      <xdr:rowOff>2910</xdr:rowOff>
    </xdr:to>
    <xdr:sp macro="" textlink="">
      <xdr:nvSpPr>
        <xdr:cNvPr id="41" name="Retângulo 4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7168B44-22F4-4793-8A0C-BD3AD8A5D477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AÇÃO</a:t>
          </a:r>
          <a:br>
            <a:rPr lang="pt-BR" sz="1100" b="1"/>
          </a:br>
          <a:r>
            <a:rPr lang="pt-BR" sz="1100" b="1"/>
            <a:t>(ACT)</a:t>
          </a:r>
        </a:p>
      </xdr:txBody>
    </xdr:sp>
    <xdr:clientData/>
  </xdr:twoCellAnchor>
  <xdr:twoCellAnchor editAs="absolute">
    <xdr:from>
      <xdr:col>4</xdr:col>
      <xdr:colOff>862182</xdr:colOff>
      <xdr:row>0</xdr:row>
      <xdr:rowOff>0</xdr:rowOff>
    </xdr:from>
    <xdr:to>
      <xdr:col>4</xdr:col>
      <xdr:colOff>1900642</xdr:colOff>
      <xdr:row>1</xdr:row>
      <xdr:rowOff>2910</xdr:rowOff>
    </xdr:to>
    <xdr:sp macro="" textlink="">
      <xdr:nvSpPr>
        <xdr:cNvPr id="42" name="Retângulo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743B6-2A7D-4BF1-B925-FDB0C7E441DC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2098301</xdr:colOff>
      <xdr:row>1</xdr:row>
      <xdr:rowOff>87878</xdr:rowOff>
    </xdr:from>
    <xdr:to>
      <xdr:col>2</xdr:col>
      <xdr:colOff>3722431</xdr:colOff>
      <xdr:row>2</xdr:row>
      <xdr:rowOff>5678</xdr:rowOff>
    </xdr:to>
    <xdr:sp macro="" textlink="">
      <xdr:nvSpPr>
        <xdr:cNvPr id="43" name="Retângulo 4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E6E6DE-85C8-4D59-AE67-4BACC6A173B0}"/>
            </a:ext>
          </a:extLst>
        </xdr:cNvPr>
        <xdr:cNvSpPr/>
      </xdr:nvSpPr>
      <xdr:spPr>
        <a:xfrm>
          <a:off x="2362884" y="585295"/>
          <a:ext cx="162413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2</xdr:col>
      <xdr:colOff>3721715</xdr:colOff>
      <xdr:row>1</xdr:row>
      <xdr:rowOff>87878</xdr:rowOff>
    </xdr:from>
    <xdr:to>
      <xdr:col>2</xdr:col>
      <xdr:colOff>4981178</xdr:colOff>
      <xdr:row>2</xdr:row>
      <xdr:rowOff>5678</xdr:rowOff>
    </xdr:to>
    <xdr:sp macro="" textlink="">
      <xdr:nvSpPr>
        <xdr:cNvPr id="44" name="Retângulo 4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742E46A-D3CC-4F2F-87C3-1B2AFCC5E5B1}"/>
            </a:ext>
          </a:extLst>
        </xdr:cNvPr>
        <xdr:cNvSpPr/>
      </xdr:nvSpPr>
      <xdr:spPr>
        <a:xfrm>
          <a:off x="3986298" y="585295"/>
          <a:ext cx="1259463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SUGERENCIAS</a:t>
          </a:r>
        </a:p>
      </xdr:txBody>
    </xdr:sp>
    <xdr:clientData/>
  </xdr:twoCellAnchor>
  <xdr:twoCellAnchor editAs="absolute">
    <xdr:from>
      <xdr:col>2</xdr:col>
      <xdr:colOff>4981132</xdr:colOff>
      <xdr:row>1</xdr:row>
      <xdr:rowOff>87878</xdr:rowOff>
    </xdr:from>
    <xdr:to>
      <xdr:col>2</xdr:col>
      <xdr:colOff>6240595</xdr:colOff>
      <xdr:row>2</xdr:row>
      <xdr:rowOff>5678</xdr:rowOff>
    </xdr:to>
    <xdr:sp macro="" textlink="">
      <xdr:nvSpPr>
        <xdr:cNvPr id="45" name="Retângulo 4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9085254-153E-4973-A4F1-18582F7743EE}"/>
            </a:ext>
          </a:extLst>
        </xdr:cNvPr>
        <xdr:cNvSpPr/>
      </xdr:nvSpPr>
      <xdr:spPr>
        <a:xfrm>
          <a:off x="5245715" y="585295"/>
          <a:ext cx="1259463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oneCell">
    <xdr:from>
      <xdr:col>2</xdr:col>
      <xdr:colOff>4813300</xdr:colOff>
      <xdr:row>2</xdr:row>
      <xdr:rowOff>101600</xdr:rowOff>
    </xdr:from>
    <xdr:to>
      <xdr:col>3</xdr:col>
      <xdr:colOff>184150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B838FCB-C281-45A1-BCAF-1383A18959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r:link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289982</xdr:colOff>
      <xdr:row>3</xdr:row>
      <xdr:rowOff>279398</xdr:rowOff>
    </xdr:from>
    <xdr:to>
      <xdr:col>7</xdr:col>
      <xdr:colOff>660400</xdr:colOff>
      <xdr:row>8</xdr:row>
      <xdr:rowOff>141815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0F833-785F-4D4A-A13E-F25106FB1CB5}"/>
            </a:ext>
          </a:extLst>
        </xdr:cNvPr>
        <xdr:cNvGrpSpPr/>
      </xdr:nvGrpSpPr>
      <xdr:grpSpPr>
        <a:xfrm>
          <a:off x="7070089" y="1733125"/>
          <a:ext cx="4547871" cy="1624118"/>
          <a:chOff x="7073899" y="1157815"/>
          <a:chExt cx="4540251" cy="1661583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C00-000017000000}"/>
              </a:ext>
            </a:extLst>
          </xdr:cNvPr>
          <xdr:cNvSpPr/>
        </xdr:nvSpPr>
        <xdr:spPr>
          <a:xfrm>
            <a:off x="7073899" y="1157815"/>
            <a:ext cx="4540251" cy="1661583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00000000-0008-0000-1C00-000018000000}"/>
              </a:ext>
            </a:extLst>
          </xdr:cNvPr>
          <xdr:cNvSpPr/>
        </xdr:nvSpPr>
        <xdr:spPr>
          <a:xfrm>
            <a:off x="8936565" y="1380067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PACOTE DE</a:t>
            </a:r>
            <a:endParaRPr lang="pt-BR" sz="1600" b="1"/>
          </a:p>
        </xdr:txBody>
      </xdr:sp>
      <xdr:sp macro="" textlink="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00000000-0008-0000-1C00-000019000000}"/>
              </a:ext>
            </a:extLst>
          </xdr:cNvPr>
          <xdr:cNvSpPr/>
        </xdr:nvSpPr>
        <xdr:spPr>
          <a:xfrm>
            <a:off x="9063566" y="2036231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6" name="Shape 2570">
            <a:extLst>
              <a:ext uri="{FF2B5EF4-FFF2-40B4-BE49-F238E27FC236}">
                <a16:creationId xmlns:a16="http://schemas.microsoft.com/office/drawing/2014/main" id="{00000000-0008-0000-1C00-00001A000000}"/>
              </a:ext>
            </a:extLst>
          </xdr:cNvPr>
          <xdr:cNvSpPr/>
        </xdr:nvSpPr>
        <xdr:spPr>
          <a:xfrm>
            <a:off x="7471835" y="1432981"/>
            <a:ext cx="1136648" cy="10223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00000000-0008-0000-1C00-00001B000000}"/>
              </a:ext>
            </a:extLst>
          </xdr:cNvPr>
          <xdr:cNvSpPr/>
        </xdr:nvSpPr>
        <xdr:spPr>
          <a:xfrm>
            <a:off x="8930215" y="1574799"/>
            <a:ext cx="2286001" cy="45085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/>
              <a:t>PLANILHAS LUZ</a:t>
            </a:r>
            <a:endParaRPr lang="pt-BR" sz="1600" b="1"/>
          </a:p>
        </xdr:txBody>
      </xdr:sp>
    </xdr:grpSp>
    <xdr:clientData/>
  </xdr:twoCellAnchor>
  <xdr:twoCellAnchor>
    <xdr:from>
      <xdr:col>5</xdr:col>
      <xdr:colOff>285749</xdr:colOff>
      <xdr:row>8</xdr:row>
      <xdr:rowOff>253999</xdr:rowOff>
    </xdr:from>
    <xdr:to>
      <xdr:col>7</xdr:col>
      <xdr:colOff>656167</xdr:colOff>
      <xdr:row>13</xdr:row>
      <xdr:rowOff>31748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F0CC65-965A-4052-BD54-1D71A6AF2175}"/>
            </a:ext>
          </a:extLst>
        </xdr:cNvPr>
        <xdr:cNvGrpSpPr/>
      </xdr:nvGrpSpPr>
      <xdr:grpSpPr>
        <a:xfrm>
          <a:off x="7073476" y="3467522"/>
          <a:ext cx="4538346" cy="1642321"/>
          <a:chOff x="7069666" y="2931582"/>
          <a:chExt cx="4540251" cy="1661583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7069666" y="2931582"/>
            <a:ext cx="4540251" cy="1661583"/>
          </a:xfrm>
          <a:prstGeom prst="rect">
            <a:avLst/>
          </a:prstGeom>
          <a:solidFill>
            <a:srgbClr val="55B03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/>
        </xdr:nvSpPr>
        <xdr:spPr>
          <a:xfrm>
            <a:off x="8932332" y="3174999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CURSOS ONLINE DE</a:t>
            </a:r>
            <a:endParaRPr lang="pt-BR" sz="1600" b="1"/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00000000-0008-0000-1C00-000011000000}"/>
              </a:ext>
            </a:extLst>
          </xdr:cNvPr>
          <xdr:cNvSpPr/>
        </xdr:nvSpPr>
        <xdr:spPr>
          <a:xfrm>
            <a:off x="9059333" y="3958167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8" name="Shape 2546">
            <a:extLst>
              <a:ext uri="{FF2B5EF4-FFF2-40B4-BE49-F238E27FC236}">
                <a16:creationId xmlns:a16="http://schemas.microsoft.com/office/drawing/2014/main" id="{00000000-0008-0000-1C00-00001C000000}"/>
              </a:ext>
            </a:extLst>
          </xdr:cNvPr>
          <xdr:cNvSpPr/>
        </xdr:nvSpPr>
        <xdr:spPr>
          <a:xfrm>
            <a:off x="7524751" y="3344332"/>
            <a:ext cx="1016000" cy="82550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20400"/>
                </a:moveTo>
                <a:lnTo>
                  <a:pt x="18655" y="20400"/>
                </a:lnTo>
                <a:lnTo>
                  <a:pt x="18655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1109" y="0"/>
                </a:moveTo>
                <a:lnTo>
                  <a:pt x="18164" y="0"/>
                </a:lnTo>
                <a:cubicBezTo>
                  <a:pt x="17893" y="0"/>
                  <a:pt x="17673" y="269"/>
                  <a:pt x="17673" y="600"/>
                </a:cubicBezTo>
                <a:lnTo>
                  <a:pt x="17673" y="21000"/>
                </a:lnTo>
                <a:cubicBezTo>
                  <a:pt x="17673" y="21332"/>
                  <a:pt x="17893" y="21600"/>
                  <a:pt x="18164" y="21600"/>
                </a:cubicBezTo>
                <a:lnTo>
                  <a:pt x="21109" y="21600"/>
                </a:lnTo>
                <a:cubicBezTo>
                  <a:pt x="21380" y="21600"/>
                  <a:pt x="21600" y="21332"/>
                  <a:pt x="21600" y="21000"/>
                </a:cubicBezTo>
                <a:lnTo>
                  <a:pt x="21600" y="600"/>
                </a:lnTo>
                <a:cubicBezTo>
                  <a:pt x="21600" y="269"/>
                  <a:pt x="21380" y="0"/>
                  <a:pt x="21109" y="0"/>
                </a:cubicBezTo>
                <a:moveTo>
                  <a:pt x="8836" y="20400"/>
                </a:moveTo>
                <a:lnTo>
                  <a:pt x="6873" y="20400"/>
                </a:lnTo>
                <a:lnTo>
                  <a:pt x="6873" y="3600"/>
                </a:lnTo>
                <a:lnTo>
                  <a:pt x="8836" y="3600"/>
                </a:lnTo>
                <a:cubicBezTo>
                  <a:pt x="8836" y="3600"/>
                  <a:pt x="8836" y="20400"/>
                  <a:pt x="8836" y="20400"/>
                </a:cubicBezTo>
                <a:close/>
                <a:moveTo>
                  <a:pt x="9327" y="2400"/>
                </a:moveTo>
                <a:lnTo>
                  <a:pt x="6382" y="2400"/>
                </a:lnTo>
                <a:cubicBezTo>
                  <a:pt x="6111" y="2400"/>
                  <a:pt x="5891" y="2669"/>
                  <a:pt x="5891" y="3000"/>
                </a:cubicBezTo>
                <a:lnTo>
                  <a:pt x="5891" y="21000"/>
                </a:lnTo>
                <a:cubicBezTo>
                  <a:pt x="5891" y="21332"/>
                  <a:pt x="6111" y="21600"/>
                  <a:pt x="6382" y="21600"/>
                </a:cubicBezTo>
                <a:lnTo>
                  <a:pt x="9327" y="21600"/>
                </a:lnTo>
                <a:cubicBezTo>
                  <a:pt x="9598" y="21600"/>
                  <a:pt x="9818" y="21332"/>
                  <a:pt x="9818" y="21000"/>
                </a:cubicBezTo>
                <a:lnTo>
                  <a:pt x="9818" y="3000"/>
                </a:lnTo>
                <a:cubicBezTo>
                  <a:pt x="9818" y="2669"/>
                  <a:pt x="9598" y="2400"/>
                  <a:pt x="9327" y="2400"/>
                </a:cubicBezTo>
                <a:moveTo>
                  <a:pt x="14727" y="20400"/>
                </a:moveTo>
                <a:lnTo>
                  <a:pt x="12764" y="20400"/>
                </a:lnTo>
                <a:lnTo>
                  <a:pt x="12764" y="10800"/>
                </a:lnTo>
                <a:lnTo>
                  <a:pt x="14727" y="10800"/>
                </a:lnTo>
                <a:cubicBezTo>
                  <a:pt x="14727" y="10800"/>
                  <a:pt x="14727" y="20400"/>
                  <a:pt x="14727" y="20400"/>
                </a:cubicBezTo>
                <a:close/>
                <a:moveTo>
                  <a:pt x="15218" y="9600"/>
                </a:moveTo>
                <a:lnTo>
                  <a:pt x="12273" y="9600"/>
                </a:lnTo>
                <a:cubicBezTo>
                  <a:pt x="12002" y="9600"/>
                  <a:pt x="11782" y="9869"/>
                  <a:pt x="11782" y="10200"/>
                </a:cubicBezTo>
                <a:lnTo>
                  <a:pt x="11782" y="21000"/>
                </a:lnTo>
                <a:cubicBezTo>
                  <a:pt x="11782" y="21332"/>
                  <a:pt x="12002" y="21600"/>
                  <a:pt x="12273" y="21600"/>
                </a:cubicBezTo>
                <a:lnTo>
                  <a:pt x="15218" y="21600"/>
                </a:lnTo>
                <a:cubicBezTo>
                  <a:pt x="15489" y="21600"/>
                  <a:pt x="15709" y="21332"/>
                  <a:pt x="15709" y="21000"/>
                </a:cubicBezTo>
                <a:lnTo>
                  <a:pt x="15709" y="10200"/>
                </a:lnTo>
                <a:cubicBezTo>
                  <a:pt x="15709" y="9869"/>
                  <a:pt x="15489" y="9600"/>
                  <a:pt x="15218" y="9600"/>
                </a:cubicBezTo>
                <a:moveTo>
                  <a:pt x="2945" y="20400"/>
                </a:moveTo>
                <a:lnTo>
                  <a:pt x="982" y="20400"/>
                </a:lnTo>
                <a:lnTo>
                  <a:pt x="982" y="14400"/>
                </a:lnTo>
                <a:lnTo>
                  <a:pt x="2945" y="14400"/>
                </a:lnTo>
                <a:cubicBezTo>
                  <a:pt x="2945" y="14400"/>
                  <a:pt x="2945" y="20400"/>
                  <a:pt x="2945" y="20400"/>
                </a:cubicBezTo>
                <a:close/>
                <a:moveTo>
                  <a:pt x="3436" y="13200"/>
                </a:moveTo>
                <a:lnTo>
                  <a:pt x="491" y="13200"/>
                </a:lnTo>
                <a:cubicBezTo>
                  <a:pt x="220" y="13200"/>
                  <a:pt x="0" y="13469"/>
                  <a:pt x="0" y="13800"/>
                </a:cubicBezTo>
                <a:lnTo>
                  <a:pt x="0" y="21000"/>
                </a:lnTo>
                <a:cubicBezTo>
                  <a:pt x="0" y="21332"/>
                  <a:pt x="220" y="21600"/>
                  <a:pt x="491" y="21600"/>
                </a:cubicBezTo>
                <a:lnTo>
                  <a:pt x="3436" y="21600"/>
                </a:lnTo>
                <a:cubicBezTo>
                  <a:pt x="3707" y="21600"/>
                  <a:pt x="3927" y="21332"/>
                  <a:pt x="3927" y="21000"/>
                </a:cubicBezTo>
                <a:lnTo>
                  <a:pt x="3927" y="13800"/>
                </a:lnTo>
                <a:cubicBezTo>
                  <a:pt x="3927" y="13469"/>
                  <a:pt x="3707" y="13200"/>
                  <a:pt x="3436" y="1320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00000000-0008-0000-1C00-00001D000000}"/>
              </a:ext>
            </a:extLst>
          </xdr:cNvPr>
          <xdr:cNvSpPr/>
        </xdr:nvSpPr>
        <xdr:spPr>
          <a:xfrm>
            <a:off x="8919632" y="3373974"/>
            <a:ext cx="2457451" cy="4995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 baseline="0"/>
              <a:t>DE EXCEL DA LUZ</a:t>
            </a:r>
            <a:endParaRPr lang="pt-BR" sz="1600" b="1"/>
          </a:p>
        </xdr:txBody>
      </xdr:sp>
    </xdr:grp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1164167</xdr:colOff>
      <xdr:row>4</xdr:row>
      <xdr:rowOff>370416</xdr:rowOff>
    </xdr:to>
    <xdr:sp macro="" textlink="">
      <xdr:nvSpPr>
        <xdr:cNvPr id="30" name="Retângulo 2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172BEB-C3B6-4D50-A0BC-9B01CC73E43B}"/>
            </a:ext>
          </a:extLst>
        </xdr:cNvPr>
        <xdr:cNvSpPr/>
      </xdr:nvSpPr>
      <xdr:spPr>
        <a:xfrm>
          <a:off x="5609167" y="117475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1164167</xdr:colOff>
      <xdr:row>6</xdr:row>
      <xdr:rowOff>370416</xdr:rowOff>
    </xdr:to>
    <xdr:sp macro="" textlink="">
      <xdr:nvSpPr>
        <xdr:cNvPr id="31" name="Retângulo 3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55C490-637F-4D9C-86DE-F4588E0983BA}"/>
            </a:ext>
          </a:extLst>
        </xdr:cNvPr>
        <xdr:cNvSpPr/>
      </xdr:nvSpPr>
      <xdr:spPr>
        <a:xfrm>
          <a:off x="5609167" y="192616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1164167</xdr:colOff>
      <xdr:row>8</xdr:row>
      <xdr:rowOff>370416</xdr:rowOff>
    </xdr:to>
    <xdr:sp macro="" textlink="">
      <xdr:nvSpPr>
        <xdr:cNvPr id="32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64F624-3E23-4F85-BA81-F04107B6257F}"/>
            </a:ext>
          </a:extLst>
        </xdr:cNvPr>
        <xdr:cNvSpPr/>
      </xdr:nvSpPr>
      <xdr:spPr>
        <a:xfrm>
          <a:off x="5609167" y="2677583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1164167</xdr:colOff>
      <xdr:row>10</xdr:row>
      <xdr:rowOff>370416</xdr:rowOff>
    </xdr:to>
    <xdr:sp macro="" textlink="">
      <xdr:nvSpPr>
        <xdr:cNvPr id="33" name="Retângulo 3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A9FF43-BA12-4D6D-8D98-7779F2444CC6}"/>
            </a:ext>
          </a:extLst>
        </xdr:cNvPr>
        <xdr:cNvSpPr/>
      </xdr:nvSpPr>
      <xdr:spPr>
        <a:xfrm>
          <a:off x="5609167" y="342900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1164167</xdr:colOff>
      <xdr:row>12</xdr:row>
      <xdr:rowOff>370416</xdr:rowOff>
    </xdr:to>
    <xdr:sp macro="" textlink="">
      <xdr:nvSpPr>
        <xdr:cNvPr id="34" name="Retângulo 3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47F14C-B1CB-4329-B645-13A9B5F7E45F}"/>
            </a:ext>
          </a:extLst>
        </xdr:cNvPr>
        <xdr:cNvSpPr/>
      </xdr:nvSpPr>
      <xdr:spPr>
        <a:xfrm>
          <a:off x="5609167" y="418041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 editAs="absolute">
    <xdr:from>
      <xdr:col>3</xdr:col>
      <xdr:colOff>306921</xdr:colOff>
      <xdr:row>1</xdr:row>
      <xdr:rowOff>87878</xdr:rowOff>
    </xdr:from>
    <xdr:to>
      <xdr:col>3</xdr:col>
      <xdr:colOff>1561222</xdr:colOff>
      <xdr:row>2</xdr:row>
      <xdr:rowOff>5678</xdr:rowOff>
    </xdr:to>
    <xdr:sp macro="" textlink="">
      <xdr:nvSpPr>
        <xdr:cNvPr id="35" name="Retângulo 3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91157C8-7081-4C7B-92E6-4103FCAE5365}"/>
            </a:ext>
          </a:extLst>
        </xdr:cNvPr>
        <xdr:cNvSpPr/>
      </xdr:nvSpPr>
      <xdr:spPr>
        <a:xfrm>
          <a:off x="1100671" y="585295"/>
          <a:ext cx="1254301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PASO A PASO</a:t>
          </a:r>
        </a:p>
      </xdr:txBody>
    </xdr:sp>
    <xdr:clientData/>
  </xdr:twoCellAnchor>
  <xdr:twoCellAnchor editAs="absolute">
    <xdr:from>
      <xdr:col>5</xdr:col>
      <xdr:colOff>10574</xdr:colOff>
      <xdr:row>0</xdr:row>
      <xdr:rowOff>0</xdr:rowOff>
    </xdr:from>
    <xdr:to>
      <xdr:col>5</xdr:col>
      <xdr:colOff>1051973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3282F93-C574-4DD7-8FC8-26D643EF9BCF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338666</xdr:colOff>
      <xdr:row>0</xdr:row>
      <xdr:rowOff>423306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DDD8F6A4-908F-4B7D-82F6-C4CF59313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613832</xdr:colOff>
      <xdr:row>0</xdr:row>
      <xdr:rowOff>0</xdr:rowOff>
    </xdr:from>
    <xdr:to>
      <xdr:col>3</xdr:col>
      <xdr:colOff>1655231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81197E3-CE4F-4A18-B1A8-2D8F94CF78FB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GRUPO DE MEJORA</a:t>
          </a:r>
        </a:p>
      </xdr:txBody>
    </xdr:sp>
    <xdr:clientData/>
  </xdr:twoCellAnchor>
  <xdr:twoCellAnchor editAs="absolute">
    <xdr:from>
      <xdr:col>3</xdr:col>
      <xdr:colOff>1655231</xdr:colOff>
      <xdr:row>0</xdr:row>
      <xdr:rowOff>0</xdr:rowOff>
    </xdr:from>
    <xdr:to>
      <xdr:col>3</xdr:col>
      <xdr:colOff>2868082</xdr:colOff>
      <xdr:row>1</xdr:row>
      <xdr:rowOff>2910</xdr:rowOff>
    </xdr:to>
    <xdr:sp macro="" textlink="">
      <xdr:nvSpPr>
        <xdr:cNvPr id="39" name="Retângulo 3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05ECA91-18EE-458D-8F6B-33950C39B035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PLANIFICACIÓN (PLAN)</a:t>
          </a:r>
        </a:p>
      </xdr:txBody>
    </xdr:sp>
    <xdr:clientData/>
  </xdr:twoCellAnchor>
  <xdr:twoCellAnchor editAs="absolute">
    <xdr:from>
      <xdr:col>3</xdr:col>
      <xdr:colOff>2865960</xdr:colOff>
      <xdr:row>0</xdr:row>
      <xdr:rowOff>0</xdr:rowOff>
    </xdr:from>
    <xdr:to>
      <xdr:col>3</xdr:col>
      <xdr:colOff>3917942</xdr:colOff>
      <xdr:row>1</xdr:row>
      <xdr:rowOff>2910</xdr:rowOff>
    </xdr:to>
    <xdr:sp macro="" textlink="">
      <xdr:nvSpPr>
        <xdr:cNvPr id="40" name="Retângulo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2F37898-5D02-41C5-8322-53B5F8291029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EJECUCIÓN (DO)</a:t>
          </a:r>
        </a:p>
      </xdr:txBody>
    </xdr:sp>
    <xdr:clientData/>
  </xdr:twoCellAnchor>
  <xdr:twoCellAnchor editAs="absolute">
    <xdr:from>
      <xdr:col>3</xdr:col>
      <xdr:colOff>3917943</xdr:colOff>
      <xdr:row>0</xdr:row>
      <xdr:rowOff>0</xdr:rowOff>
    </xdr:from>
    <xdr:to>
      <xdr:col>4</xdr:col>
      <xdr:colOff>143925</xdr:colOff>
      <xdr:row>1</xdr:row>
      <xdr:rowOff>2910</xdr:rowOff>
    </xdr:to>
    <xdr:sp macro="" textlink="">
      <xdr:nvSpPr>
        <xdr:cNvPr id="41" name="Retângulo 4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1CDCB1F-1FCE-4F98-A688-37B6CE29C9DD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VERIFICACIÓN (CHECK)</a:t>
          </a:r>
        </a:p>
      </xdr:txBody>
    </xdr:sp>
    <xdr:clientData/>
  </xdr:twoCellAnchor>
  <xdr:twoCellAnchor editAs="absolute">
    <xdr:from>
      <xdr:col>4</xdr:col>
      <xdr:colOff>143926</xdr:colOff>
      <xdr:row>0</xdr:row>
      <xdr:rowOff>0</xdr:rowOff>
    </xdr:from>
    <xdr:to>
      <xdr:col>5</xdr:col>
      <xdr:colOff>10575</xdr:colOff>
      <xdr:row>1</xdr:row>
      <xdr:rowOff>2910</xdr:rowOff>
    </xdr:to>
    <xdr:sp macro="" textlink="">
      <xdr:nvSpPr>
        <xdr:cNvPr id="42" name="Retângulo 4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4F75D82-B8B3-422A-AFB7-94A2551FF4E9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AÇÃO</a:t>
          </a:r>
          <a:br>
            <a:rPr lang="pt-BR" sz="1100" b="1"/>
          </a:br>
          <a:r>
            <a:rPr lang="pt-BR" sz="1100" b="1"/>
            <a:t>(ACT)</a:t>
          </a:r>
        </a:p>
      </xdr:txBody>
    </xdr:sp>
    <xdr:clientData/>
  </xdr:twoCellAnchor>
  <xdr:twoCellAnchor editAs="absolute">
    <xdr:from>
      <xdr:col>5</xdr:col>
      <xdr:colOff>1052682</xdr:colOff>
      <xdr:row>0</xdr:row>
      <xdr:rowOff>0</xdr:rowOff>
    </xdr:from>
    <xdr:to>
      <xdr:col>6</xdr:col>
      <xdr:colOff>6226</xdr:colOff>
      <xdr:row>1</xdr:row>
      <xdr:rowOff>2910</xdr:rowOff>
    </xdr:to>
    <xdr:sp macro="" textlink="">
      <xdr:nvSpPr>
        <xdr:cNvPr id="43" name="Retângulo 4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31A5129-2BD0-4BA5-A636-345712CB4E77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3</xdr:col>
      <xdr:colOff>1569134</xdr:colOff>
      <xdr:row>1</xdr:row>
      <xdr:rowOff>87878</xdr:rowOff>
    </xdr:from>
    <xdr:to>
      <xdr:col>3</xdr:col>
      <xdr:colOff>3193264</xdr:colOff>
      <xdr:row>2</xdr:row>
      <xdr:rowOff>5678</xdr:rowOff>
    </xdr:to>
    <xdr:sp macro="" textlink="">
      <xdr:nvSpPr>
        <xdr:cNvPr id="44" name="Retângulo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D5FF345-D7A2-4469-B8FE-8CE5065A805D}"/>
            </a:ext>
          </a:extLst>
        </xdr:cNvPr>
        <xdr:cNvSpPr/>
      </xdr:nvSpPr>
      <xdr:spPr>
        <a:xfrm>
          <a:off x="2362884" y="585295"/>
          <a:ext cx="162413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3</xdr:col>
      <xdr:colOff>3192548</xdr:colOff>
      <xdr:row>1</xdr:row>
      <xdr:rowOff>87878</xdr:rowOff>
    </xdr:from>
    <xdr:to>
      <xdr:col>3</xdr:col>
      <xdr:colOff>4452011</xdr:colOff>
      <xdr:row>2</xdr:row>
      <xdr:rowOff>5678</xdr:rowOff>
    </xdr:to>
    <xdr:sp macro="" textlink="">
      <xdr:nvSpPr>
        <xdr:cNvPr id="45" name="Retângulo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4328FD8-4F14-468F-9E96-AC82D66AFD0C}"/>
            </a:ext>
          </a:extLst>
        </xdr:cNvPr>
        <xdr:cNvSpPr/>
      </xdr:nvSpPr>
      <xdr:spPr>
        <a:xfrm>
          <a:off x="3986298" y="585295"/>
          <a:ext cx="1259463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SUGERENCIAS</a:t>
          </a:r>
        </a:p>
      </xdr:txBody>
    </xdr:sp>
    <xdr:clientData/>
  </xdr:twoCellAnchor>
  <xdr:twoCellAnchor editAs="absolute">
    <xdr:from>
      <xdr:col>3</xdr:col>
      <xdr:colOff>4451965</xdr:colOff>
      <xdr:row>1</xdr:row>
      <xdr:rowOff>87878</xdr:rowOff>
    </xdr:from>
    <xdr:to>
      <xdr:col>4</xdr:col>
      <xdr:colOff>896011</xdr:colOff>
      <xdr:row>2</xdr:row>
      <xdr:rowOff>5678</xdr:rowOff>
    </xdr:to>
    <xdr:sp macro="" textlink="">
      <xdr:nvSpPr>
        <xdr:cNvPr id="46" name="Retângulo 4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2DDC995-87CF-4477-AF33-E5808CFE25C7}"/>
            </a:ext>
          </a:extLst>
        </xdr:cNvPr>
        <xdr:cNvSpPr/>
      </xdr:nvSpPr>
      <xdr:spPr>
        <a:xfrm>
          <a:off x="5245715" y="585295"/>
          <a:ext cx="1259463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oneCell">
    <xdr:from>
      <xdr:col>3</xdr:col>
      <xdr:colOff>4289425</xdr:colOff>
      <xdr:row>2</xdr:row>
      <xdr:rowOff>101600</xdr:rowOff>
    </xdr:from>
    <xdr:to>
      <xdr:col>5</xdr:col>
      <xdr:colOff>165100</xdr:colOff>
      <xdr:row>2</xdr:row>
      <xdr:rowOff>505460</xdr:rowOff>
    </xdr:to>
    <xdr:pic>
      <xdr:nvPicPr>
        <xdr:cNvPr id="5" name="Imagen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A0DAF59-54E5-4550-B187-925CC241B4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r:link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2544239</xdr:colOff>
      <xdr:row>5</xdr:row>
      <xdr:rowOff>184151</xdr:rowOff>
    </xdr:from>
    <xdr:to>
      <xdr:col>3</xdr:col>
      <xdr:colOff>1697571</xdr:colOff>
      <xdr:row>19</xdr:row>
      <xdr:rowOff>67732</xdr:rowOff>
    </xdr:to>
    <xdr:grpSp>
      <xdr:nvGrpSpPr>
        <xdr:cNvPr id="43" name="Agrupar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B454E-D729-43AB-A842-340404AA0C0B}"/>
            </a:ext>
          </a:extLst>
        </xdr:cNvPr>
        <xdr:cNvGrpSpPr/>
      </xdr:nvGrpSpPr>
      <xdr:grpSpPr>
        <a:xfrm>
          <a:off x="2806917" y="2277746"/>
          <a:ext cx="2506344" cy="2698748"/>
          <a:chOff x="2808822" y="1708151"/>
          <a:chExt cx="2508249" cy="2698748"/>
        </a:xfrm>
      </xdr:grpSpPr>
      <xdr:sp macro="" textlink="">
        <xdr:nvSpPr>
          <xdr:cNvPr id="14" name="Retângulo 13">
            <a:extLst>
              <a:ext uri="{FF2B5EF4-FFF2-40B4-BE49-F238E27FC236}">
                <a16:creationId xmlns:a16="http://schemas.microsoft.com/office/drawing/2014/main" id="{00000000-0008-0000-1D00-00000E000000}"/>
              </a:ext>
            </a:extLst>
          </xdr:cNvPr>
          <xdr:cNvSpPr/>
        </xdr:nvSpPr>
        <xdr:spPr>
          <a:xfrm>
            <a:off x="2808822" y="170815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7" name="Imagem 36" descr="start icon">
            <a:extLst>
              <a:ext uri="{FF2B5EF4-FFF2-40B4-BE49-F238E27FC236}">
                <a16:creationId xmlns:a16="http://schemas.microsoft.com/office/drawing/2014/main" id="{0967709A-E957-4091-8F1D-F505548BF17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34834" y="2875550"/>
            <a:ext cx="1114424" cy="11207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95251</xdr:colOff>
      <xdr:row>5</xdr:row>
      <xdr:rowOff>179918</xdr:rowOff>
    </xdr:from>
    <xdr:to>
      <xdr:col>2</xdr:col>
      <xdr:colOff>2497667</xdr:colOff>
      <xdr:row>19</xdr:row>
      <xdr:rowOff>63499</xdr:rowOff>
    </xdr:to>
    <xdr:grpSp>
      <xdr:nvGrpSpPr>
        <xdr:cNvPr id="42" name="Agrupar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79F3F6-CF32-4AC4-825D-4F6B272B2652}"/>
            </a:ext>
          </a:extLst>
        </xdr:cNvPr>
        <xdr:cNvGrpSpPr/>
      </xdr:nvGrpSpPr>
      <xdr:grpSpPr>
        <a:xfrm>
          <a:off x="250191" y="2273513"/>
          <a:ext cx="2508249" cy="2696843"/>
          <a:chOff x="254001" y="1714501"/>
          <a:chExt cx="2508249" cy="2698748"/>
        </a:xfrm>
      </xdr:grpSpPr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00000000-0008-0000-1D00-00000D000000}"/>
              </a:ext>
            </a:extLst>
          </xdr:cNvPr>
          <xdr:cNvSpPr/>
        </xdr:nvSpPr>
        <xdr:spPr>
          <a:xfrm>
            <a:off x="254001" y="171450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Planilhas Empresariais</a:t>
            </a:r>
          </a:p>
        </xdr:txBody>
      </xdr:sp>
      <xdr:pic>
        <xdr:nvPicPr>
          <xdr:cNvPr id="38" name="Imagem 37" descr="excel 3 icon">
            <a:extLst>
              <a:ext uri="{FF2B5EF4-FFF2-40B4-BE49-F238E27FC236}">
                <a16:creationId xmlns:a16="http://schemas.microsoft.com/office/drawing/2014/main" id="{5444B6A3-B09D-4E0E-83A3-801F8165B5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1332" y="2921505"/>
            <a:ext cx="1121834" cy="11276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1733561</xdr:colOff>
      <xdr:row>5</xdr:row>
      <xdr:rowOff>177800</xdr:rowOff>
    </xdr:from>
    <xdr:to>
      <xdr:col>5</xdr:col>
      <xdr:colOff>71977</xdr:colOff>
      <xdr:row>19</xdr:row>
      <xdr:rowOff>61381</xdr:rowOff>
    </xdr:to>
    <xdr:grpSp>
      <xdr:nvGrpSpPr>
        <xdr:cNvPr id="44" name="Agrupar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78F4D2-C2C4-4576-81A7-A038AA95194C}"/>
            </a:ext>
          </a:extLst>
        </xdr:cNvPr>
        <xdr:cNvGrpSpPr/>
      </xdr:nvGrpSpPr>
      <xdr:grpSpPr>
        <a:xfrm>
          <a:off x="5349251" y="2269490"/>
          <a:ext cx="2510154" cy="2698748"/>
          <a:chOff x="5353061" y="1691217"/>
          <a:chExt cx="2508249" cy="2698748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D00-00000F000000}"/>
              </a:ext>
            </a:extLst>
          </xdr:cNvPr>
          <xdr:cNvSpPr/>
        </xdr:nvSpPr>
        <xdr:spPr>
          <a:xfrm>
            <a:off x="5353061" y="169121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Apresentações em PPT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9" name="Imagem 38" descr="microsoft powerpoint icon">
            <a:extLst>
              <a:ext uri="{FF2B5EF4-FFF2-40B4-BE49-F238E27FC236}">
                <a16:creationId xmlns:a16="http://schemas.microsoft.com/office/drawing/2014/main" id="{B1AAD63D-C6A3-43AE-878D-FC83275ADE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79585" y="2857277"/>
            <a:ext cx="1164166" cy="11707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116428</xdr:colOff>
      <xdr:row>5</xdr:row>
      <xdr:rowOff>179916</xdr:rowOff>
    </xdr:from>
    <xdr:to>
      <xdr:col>6</xdr:col>
      <xdr:colOff>539760</xdr:colOff>
      <xdr:row>19</xdr:row>
      <xdr:rowOff>63497</xdr:rowOff>
    </xdr:to>
    <xdr:grpSp>
      <xdr:nvGrpSpPr>
        <xdr:cNvPr id="45" name="Agrupar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C00EB8-EF4A-4A77-8817-7D1117FD1E95}"/>
            </a:ext>
          </a:extLst>
        </xdr:cNvPr>
        <xdr:cNvGrpSpPr/>
      </xdr:nvGrpSpPr>
      <xdr:grpSpPr>
        <a:xfrm>
          <a:off x="7905761" y="2273511"/>
          <a:ext cx="2510154" cy="2696843"/>
          <a:chOff x="7905761" y="1693333"/>
          <a:chExt cx="2508249" cy="2698748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D00-000017000000}"/>
              </a:ext>
            </a:extLst>
          </xdr:cNvPr>
          <xdr:cNvSpPr/>
        </xdr:nvSpPr>
        <xdr:spPr>
          <a:xfrm>
            <a:off x="7905761" y="1693333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Conteúdo de Excel e Gestão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0" name="Imagem 39" descr="book 16 icon">
            <a:extLst>
              <a:ext uri="{FF2B5EF4-FFF2-40B4-BE49-F238E27FC236}">
                <a16:creationId xmlns:a16="http://schemas.microsoft.com/office/drawing/2014/main" id="{1295B3C6-1AA4-40F8-8D58-90299F946F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40749" y="2814705"/>
            <a:ext cx="1206501" cy="12133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575744</xdr:colOff>
      <xdr:row>5</xdr:row>
      <xdr:rowOff>184150</xdr:rowOff>
    </xdr:from>
    <xdr:to>
      <xdr:col>7</xdr:col>
      <xdr:colOff>1136660</xdr:colOff>
      <xdr:row>19</xdr:row>
      <xdr:rowOff>67731</xdr:rowOff>
    </xdr:to>
    <xdr:grpSp>
      <xdr:nvGrpSpPr>
        <xdr:cNvPr id="46" name="Agrupar 4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C5CFC1-BD2D-4454-888B-89CECB3200C3}"/>
            </a:ext>
          </a:extLst>
        </xdr:cNvPr>
        <xdr:cNvGrpSpPr/>
      </xdr:nvGrpSpPr>
      <xdr:grpSpPr>
        <a:xfrm>
          <a:off x="10451899" y="2277745"/>
          <a:ext cx="2504439" cy="2698748"/>
          <a:chOff x="10449994" y="1697567"/>
          <a:chExt cx="2508249" cy="2698748"/>
        </a:xfrm>
      </xdr:grpSpPr>
      <xdr:sp macro="" textlink="">
        <xdr:nvSpPr>
          <xdr:cNvPr id="26" name="Retângulo 25">
            <a:extLst>
              <a:ext uri="{FF2B5EF4-FFF2-40B4-BE49-F238E27FC236}">
                <a16:creationId xmlns:a16="http://schemas.microsoft.com/office/drawing/2014/main" id="{688121C8-F9E5-40B5-A7AC-2BF594742025}"/>
              </a:ext>
            </a:extLst>
          </xdr:cNvPr>
          <xdr:cNvSpPr/>
        </xdr:nvSpPr>
        <xdr:spPr>
          <a:xfrm>
            <a:off x="10449994" y="169756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documentos.luz.vc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Apostilas, checklists, relatórios</a:t>
            </a:r>
            <a:r>
              <a:rPr lang="pt-BR" sz="1600" b="1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 e propostas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1" name="Imagem 40" descr="document icon">
            <a:extLst>
              <a:ext uri="{FF2B5EF4-FFF2-40B4-BE49-F238E27FC236}">
                <a16:creationId xmlns:a16="http://schemas.microsoft.com/office/drawing/2014/main" id="{8B64B0FA-690D-424C-8F91-EBC93076E74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1778" y="2931583"/>
            <a:ext cx="1069229" cy="10752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absolute">
    <xdr:from>
      <xdr:col>2</xdr:col>
      <xdr:colOff>836088</xdr:colOff>
      <xdr:row>1</xdr:row>
      <xdr:rowOff>87878</xdr:rowOff>
    </xdr:from>
    <xdr:to>
      <xdr:col>2</xdr:col>
      <xdr:colOff>2090389</xdr:colOff>
      <xdr:row>2</xdr:row>
      <xdr:rowOff>5678</xdr:rowOff>
    </xdr:to>
    <xdr:sp macro="" textlink="">
      <xdr:nvSpPr>
        <xdr:cNvPr id="21" name="Retângulo 2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0FF8AD1-AB10-4102-8C35-D01CAC13E883}"/>
            </a:ext>
          </a:extLst>
        </xdr:cNvPr>
        <xdr:cNvSpPr/>
      </xdr:nvSpPr>
      <xdr:spPr>
        <a:xfrm>
          <a:off x="1100671" y="585295"/>
          <a:ext cx="1254301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PASO A PASO</a:t>
          </a:r>
        </a:p>
      </xdr:txBody>
    </xdr:sp>
    <xdr:clientData/>
  </xdr:twoCellAnchor>
  <xdr:twoCellAnchor editAs="absolute">
    <xdr:from>
      <xdr:col>4</xdr:col>
      <xdr:colOff>1090074</xdr:colOff>
      <xdr:row>0</xdr:row>
      <xdr:rowOff>0</xdr:rowOff>
    </xdr:from>
    <xdr:to>
      <xdr:col>5</xdr:col>
      <xdr:colOff>46557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8FCE8BC-8924-43EE-B50A-F0CCCDBC6C95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DA5386F1-44F4-473C-AFF6-24CED326F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25" name="Retângulo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00A576C-4D1B-4AC1-B702-268BBDA52611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GRUPO DE MEJORA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3</xdr:col>
      <xdr:colOff>42332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B46F3E9-A8DA-47DB-90DA-1E527D37767D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PLANIFICACIÓN (PLAN)</a:t>
          </a:r>
        </a:p>
      </xdr:txBody>
    </xdr:sp>
    <xdr:clientData/>
  </xdr:twoCellAnchor>
  <xdr:twoCellAnchor editAs="absolute">
    <xdr:from>
      <xdr:col>3</xdr:col>
      <xdr:colOff>40210</xdr:colOff>
      <xdr:row>0</xdr:row>
      <xdr:rowOff>0</xdr:rowOff>
    </xdr:from>
    <xdr:to>
      <xdr:col>3</xdr:col>
      <xdr:colOff>1092192</xdr:colOff>
      <xdr:row>1</xdr:row>
      <xdr:rowOff>2910</xdr:rowOff>
    </xdr:to>
    <xdr:sp macro="" textlink="">
      <xdr:nvSpPr>
        <xdr:cNvPr id="28" name="Retângulo 2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09D7CE6-9169-43E6-822F-69AC66A89842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EJECUCIÓN (DO)</a:t>
          </a:r>
        </a:p>
      </xdr:txBody>
    </xdr:sp>
    <xdr:clientData/>
  </xdr:twoCellAnchor>
  <xdr:twoCellAnchor editAs="absolute">
    <xdr:from>
      <xdr:col>3</xdr:col>
      <xdr:colOff>1092193</xdr:colOff>
      <xdr:row>0</xdr:row>
      <xdr:rowOff>0</xdr:rowOff>
    </xdr:from>
    <xdr:to>
      <xdr:col>4</xdr:col>
      <xdr:colOff>48675</xdr:colOff>
      <xdr:row>1</xdr:row>
      <xdr:rowOff>2910</xdr:rowOff>
    </xdr:to>
    <xdr:sp macro="" textlink="">
      <xdr:nvSpPr>
        <xdr:cNvPr id="29" name="Retângulo 2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753D28A-1485-4905-AE30-F3064648BCED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VERIFICACIÓN (CHECK)</a:t>
          </a:r>
        </a:p>
      </xdr:txBody>
    </xdr:sp>
    <xdr:clientData/>
  </xdr:twoCellAnchor>
  <xdr:twoCellAnchor editAs="absolute">
    <xdr:from>
      <xdr:col>4</xdr:col>
      <xdr:colOff>48676</xdr:colOff>
      <xdr:row>0</xdr:row>
      <xdr:rowOff>0</xdr:rowOff>
    </xdr:from>
    <xdr:to>
      <xdr:col>4</xdr:col>
      <xdr:colOff>1090075</xdr:colOff>
      <xdr:row>1</xdr:row>
      <xdr:rowOff>2910</xdr:rowOff>
    </xdr:to>
    <xdr:sp macro="" textlink="">
      <xdr:nvSpPr>
        <xdr:cNvPr id="30" name="Retângulo 2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8BDCE3D-F669-45A9-9556-5C0271929177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AÇÃO</a:t>
          </a:r>
          <a:br>
            <a:rPr lang="pt-BR" sz="1100" b="1"/>
          </a:br>
          <a:r>
            <a:rPr lang="pt-BR" sz="1100" b="1"/>
            <a:t>(ACT)</a:t>
          </a:r>
        </a:p>
      </xdr:txBody>
    </xdr:sp>
    <xdr:clientData/>
  </xdr:twoCellAnchor>
  <xdr:twoCellAnchor editAs="absolute">
    <xdr:from>
      <xdr:col>5</xdr:col>
      <xdr:colOff>47266</xdr:colOff>
      <xdr:row>0</xdr:row>
      <xdr:rowOff>0</xdr:rowOff>
    </xdr:from>
    <xdr:to>
      <xdr:col>5</xdr:col>
      <xdr:colOff>1085726</xdr:colOff>
      <xdr:row>1</xdr:row>
      <xdr:rowOff>2910</xdr:rowOff>
    </xdr:to>
    <xdr:sp macro="" textlink="">
      <xdr:nvSpPr>
        <xdr:cNvPr id="31" name="Retângulo 3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FD78134-DDA1-4009-9829-2A58BBC6169B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2098301</xdr:colOff>
      <xdr:row>1</xdr:row>
      <xdr:rowOff>87878</xdr:rowOff>
    </xdr:from>
    <xdr:to>
      <xdr:col>3</xdr:col>
      <xdr:colOff>367514</xdr:colOff>
      <xdr:row>2</xdr:row>
      <xdr:rowOff>5678</xdr:rowOff>
    </xdr:to>
    <xdr:sp macro="" textlink="">
      <xdr:nvSpPr>
        <xdr:cNvPr id="32" name="Retângulo 3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DDB9E57D-0FEE-4211-914A-C6F228CE2604}"/>
            </a:ext>
          </a:extLst>
        </xdr:cNvPr>
        <xdr:cNvSpPr/>
      </xdr:nvSpPr>
      <xdr:spPr>
        <a:xfrm>
          <a:off x="2362884" y="585295"/>
          <a:ext cx="162413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3</xdr:col>
      <xdr:colOff>366798</xdr:colOff>
      <xdr:row>1</xdr:row>
      <xdr:rowOff>87878</xdr:rowOff>
    </xdr:from>
    <xdr:to>
      <xdr:col>3</xdr:col>
      <xdr:colOff>1626261</xdr:colOff>
      <xdr:row>2</xdr:row>
      <xdr:rowOff>5678</xdr:rowOff>
    </xdr:to>
    <xdr:sp macro="" textlink="">
      <xdr:nvSpPr>
        <xdr:cNvPr id="33" name="Retângulo 3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0A7B29C-6F91-49E0-82D1-19A81E1E6812}"/>
            </a:ext>
          </a:extLst>
        </xdr:cNvPr>
        <xdr:cNvSpPr/>
      </xdr:nvSpPr>
      <xdr:spPr>
        <a:xfrm>
          <a:off x="3986298" y="585295"/>
          <a:ext cx="1259463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SUGERENCIAS</a:t>
          </a:r>
        </a:p>
      </xdr:txBody>
    </xdr:sp>
    <xdr:clientData/>
  </xdr:twoCellAnchor>
  <xdr:twoCellAnchor editAs="absolute">
    <xdr:from>
      <xdr:col>3</xdr:col>
      <xdr:colOff>1626215</xdr:colOff>
      <xdr:row>1</xdr:row>
      <xdr:rowOff>87878</xdr:rowOff>
    </xdr:from>
    <xdr:to>
      <xdr:col>4</xdr:col>
      <xdr:colOff>800761</xdr:colOff>
      <xdr:row>2</xdr:row>
      <xdr:rowOff>5678</xdr:rowOff>
    </xdr:to>
    <xdr:sp macro="" textlink="">
      <xdr:nvSpPr>
        <xdr:cNvPr id="34" name="Retângulo 3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1EB70F9A-8881-43E7-B8FA-99AB8813A433}"/>
            </a:ext>
          </a:extLst>
        </xdr:cNvPr>
        <xdr:cNvSpPr/>
      </xdr:nvSpPr>
      <xdr:spPr>
        <a:xfrm>
          <a:off x="5245715" y="585295"/>
          <a:ext cx="1259463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oneCell">
    <xdr:from>
      <xdr:col>3</xdr:col>
      <xdr:colOff>1460500</xdr:colOff>
      <xdr:row>2</xdr:row>
      <xdr:rowOff>101600</xdr:rowOff>
    </xdr:from>
    <xdr:to>
      <xdr:col>4</xdr:col>
      <xdr:colOff>1231900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91857CD-7A49-4178-83CF-3255AEBD5A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r:link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87878</xdr:rowOff>
    </xdr:from>
    <xdr:to>
      <xdr:col>2</xdr:col>
      <xdr:colOff>2096087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DAE49F-5532-4D01-8FDD-84B0627C1CB8}"/>
            </a:ext>
          </a:extLst>
        </xdr:cNvPr>
        <xdr:cNvSpPr/>
      </xdr:nvSpPr>
      <xdr:spPr>
        <a:xfrm>
          <a:off x="1100670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DIRECTRICES</a:t>
          </a:r>
        </a:p>
      </xdr:txBody>
    </xdr:sp>
    <xdr:clientData/>
  </xdr:twoCellAnchor>
  <xdr:twoCellAnchor editAs="absolute">
    <xdr:from>
      <xdr:col>5</xdr:col>
      <xdr:colOff>677324</xdr:colOff>
      <xdr:row>0</xdr:row>
      <xdr:rowOff>0</xdr:rowOff>
    </xdr:from>
    <xdr:to>
      <xdr:col>5</xdr:col>
      <xdr:colOff>1722250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07D83-12AC-4ED8-8B35-1B4568474F55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08AE87A-B0A8-4CBA-ABE1-5C78C19F1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9592C4-089F-4561-9209-94AE944AC475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3</xdr:col>
      <xdr:colOff>1015999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D4FF45-9878-4F9F-A483-7FB187A31B85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PLANIFICACIÓN (PLAN)</a:t>
          </a:r>
        </a:p>
      </xdr:txBody>
    </xdr:sp>
    <xdr:clientData/>
  </xdr:twoCellAnchor>
  <xdr:twoCellAnchor editAs="absolute">
    <xdr:from>
      <xdr:col>3</xdr:col>
      <xdr:colOff>1013877</xdr:colOff>
      <xdr:row>0</xdr:row>
      <xdr:rowOff>0</xdr:rowOff>
    </xdr:from>
    <xdr:to>
      <xdr:col>4</xdr:col>
      <xdr:colOff>47970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A7139B-9559-4181-936F-06503DB42FF5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EJECUCIÓN (DO)</a:t>
          </a:r>
        </a:p>
      </xdr:txBody>
    </xdr:sp>
    <xdr:clientData/>
  </xdr:twoCellAnchor>
  <xdr:twoCellAnchor editAs="absolute">
    <xdr:from>
      <xdr:col>4</xdr:col>
      <xdr:colOff>47971</xdr:colOff>
      <xdr:row>0</xdr:row>
      <xdr:rowOff>0</xdr:rowOff>
    </xdr:from>
    <xdr:to>
      <xdr:col>4</xdr:col>
      <xdr:colOff>1089370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896CEED-B0D8-4BA6-9399-99721DD8966F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VERIFICACIÓN (CHECK)</a:t>
          </a:r>
        </a:p>
      </xdr:txBody>
    </xdr:sp>
    <xdr:clientData/>
  </xdr:twoCellAnchor>
  <xdr:twoCellAnchor editAs="absolute">
    <xdr:from>
      <xdr:col>4</xdr:col>
      <xdr:colOff>1089371</xdr:colOff>
      <xdr:row>0</xdr:row>
      <xdr:rowOff>0</xdr:rowOff>
    </xdr:from>
    <xdr:to>
      <xdr:col>5</xdr:col>
      <xdr:colOff>677325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EC57E6-D31F-4D56-A902-C193C2330D6B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ACCIÓN</a:t>
          </a:r>
          <a:b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(ACT)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5</xdr:col>
      <xdr:colOff>1722959</xdr:colOff>
      <xdr:row>0</xdr:row>
      <xdr:rowOff>0</xdr:rowOff>
    </xdr:from>
    <xdr:to>
      <xdr:col>5</xdr:col>
      <xdr:colOff>2754364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83974A2-FA97-4AC9-A89C-4045B9F9D37A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2098301</xdr:colOff>
      <xdr:row>1</xdr:row>
      <xdr:rowOff>87878</xdr:rowOff>
    </xdr:from>
    <xdr:to>
      <xdr:col>3</xdr:col>
      <xdr:colOff>977051</xdr:colOff>
      <xdr:row>2</xdr:row>
      <xdr:rowOff>5678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EDF02C2-F0CD-4ADC-8A7D-6C240547EE46}"/>
            </a:ext>
          </a:extLst>
        </xdr:cNvPr>
        <xdr:cNvSpPr/>
      </xdr:nvSpPr>
      <xdr:spPr>
        <a:xfrm>
          <a:off x="2362884" y="585295"/>
          <a:ext cx="126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MIEMBROS</a:t>
          </a:r>
        </a:p>
      </xdr:txBody>
    </xdr:sp>
    <xdr:clientData/>
  </xdr:twoCellAnchor>
  <xdr:twoCellAnchor editAs="absolute">
    <xdr:from>
      <xdr:col>3</xdr:col>
      <xdr:colOff>970057</xdr:colOff>
      <xdr:row>1</xdr:row>
      <xdr:rowOff>87878</xdr:rowOff>
    </xdr:from>
    <xdr:to>
      <xdr:col>4</xdr:col>
      <xdr:colOff>212168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C0489F4-6AD3-4952-BF45-8CD4155A3257}"/>
            </a:ext>
          </a:extLst>
        </xdr:cNvPr>
        <xdr:cNvSpPr/>
      </xdr:nvSpPr>
      <xdr:spPr>
        <a:xfrm>
          <a:off x="3615890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AREAS</a:t>
          </a:r>
        </a:p>
      </xdr:txBody>
    </xdr:sp>
    <xdr:clientData/>
  </xdr:twoCellAnchor>
  <xdr:twoCellAnchor editAs="absolute">
    <xdr:from>
      <xdr:col>4</xdr:col>
      <xdr:colOff>211585</xdr:colOff>
      <xdr:row>1</xdr:row>
      <xdr:rowOff>87878</xdr:rowOff>
    </xdr:from>
    <xdr:to>
      <xdr:col>5</xdr:col>
      <xdr:colOff>18140</xdr:colOff>
      <xdr:row>2</xdr:row>
      <xdr:rowOff>5678</xdr:rowOff>
    </xdr:to>
    <xdr:sp macro="" textlink="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8898A69-33C6-403C-953D-F1149E225A9C}"/>
            </a:ext>
          </a:extLst>
        </xdr:cNvPr>
        <xdr:cNvSpPr/>
      </xdr:nvSpPr>
      <xdr:spPr>
        <a:xfrm>
          <a:off x="4875307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REUNIONES</a:t>
          </a:r>
        </a:p>
      </xdr:txBody>
    </xdr:sp>
    <xdr:clientData/>
  </xdr:twoCellAnchor>
  <xdr:twoCellAnchor editAs="oneCell">
    <xdr:from>
      <xdr:col>4</xdr:col>
      <xdr:colOff>403225</xdr:colOff>
      <xdr:row>2</xdr:row>
      <xdr:rowOff>101600</xdr:rowOff>
    </xdr:from>
    <xdr:to>
      <xdr:col>5</xdr:col>
      <xdr:colOff>803275</xdr:colOff>
      <xdr:row>2</xdr:row>
      <xdr:rowOff>505460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D058CEE-0A4F-4F42-BF6D-3A472BB84B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r:link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87878</xdr:rowOff>
    </xdr:from>
    <xdr:to>
      <xdr:col>2</xdr:col>
      <xdr:colOff>2096087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F952A-3BDC-43E8-8483-86E47FC29E84}"/>
            </a:ext>
          </a:extLst>
        </xdr:cNvPr>
        <xdr:cNvSpPr/>
      </xdr:nvSpPr>
      <xdr:spPr>
        <a:xfrm>
          <a:off x="1100670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DIRECTRICES</a:t>
          </a:r>
        </a:p>
      </xdr:txBody>
    </xdr:sp>
    <xdr:clientData/>
  </xdr:twoCellAnchor>
  <xdr:twoCellAnchor editAs="absolute">
    <xdr:from>
      <xdr:col>7</xdr:col>
      <xdr:colOff>345713</xdr:colOff>
      <xdr:row>0</xdr:row>
      <xdr:rowOff>0</xdr:rowOff>
    </xdr:from>
    <xdr:to>
      <xdr:col>8</xdr:col>
      <xdr:colOff>572196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BFF5F7-E2C9-4544-8F02-D7914577AA71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22B855F-B5C0-4010-90DE-A2B5A8E65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05889-FFFC-4E97-8A53-AFB5EC497062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3</xdr:col>
      <xdr:colOff>472721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48153A-F5E9-42E5-9EF2-0AA803D9B718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PLANIFICACIÓN (PLAN)</a:t>
          </a:r>
        </a:p>
      </xdr:txBody>
    </xdr:sp>
    <xdr:clientData/>
  </xdr:twoCellAnchor>
  <xdr:twoCellAnchor editAs="absolute">
    <xdr:from>
      <xdr:col>3</xdr:col>
      <xdr:colOff>470599</xdr:colOff>
      <xdr:row>0</xdr:row>
      <xdr:rowOff>0</xdr:rowOff>
    </xdr:from>
    <xdr:to>
      <xdr:col>4</xdr:col>
      <xdr:colOff>707664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D6FA90-7B33-4031-A074-F285B5249071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EJECUCIÓN (DO)</a:t>
          </a:r>
        </a:p>
      </xdr:txBody>
    </xdr:sp>
    <xdr:clientData/>
  </xdr:twoCellAnchor>
  <xdr:twoCellAnchor editAs="absolute">
    <xdr:from>
      <xdr:col>4</xdr:col>
      <xdr:colOff>707665</xdr:colOff>
      <xdr:row>0</xdr:row>
      <xdr:rowOff>0</xdr:rowOff>
    </xdr:from>
    <xdr:to>
      <xdr:col>6</xdr:col>
      <xdr:colOff>115704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1C80F3-B4AC-443C-B09F-74AEF7A8800A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VERIFICACIÓN (CHECK)</a:t>
          </a:r>
        </a:p>
      </xdr:txBody>
    </xdr:sp>
    <xdr:clientData/>
  </xdr:twoCellAnchor>
  <xdr:twoCellAnchor editAs="absolute">
    <xdr:from>
      <xdr:col>6</xdr:col>
      <xdr:colOff>115705</xdr:colOff>
      <xdr:row>0</xdr:row>
      <xdr:rowOff>0</xdr:rowOff>
    </xdr:from>
    <xdr:to>
      <xdr:col>7</xdr:col>
      <xdr:colOff>345714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B8B677-283A-471B-9924-091762C98C11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ACCIÓN</a:t>
          </a:r>
          <a:b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(ACT)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8</xdr:col>
      <xdr:colOff>572905</xdr:colOff>
      <xdr:row>0</xdr:row>
      <xdr:rowOff>0</xdr:rowOff>
    </xdr:from>
    <xdr:to>
      <xdr:col>9</xdr:col>
      <xdr:colOff>796447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5F63FCF-C4EA-44F5-90F4-F8FC578528C9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2098301</xdr:colOff>
      <xdr:row>1</xdr:row>
      <xdr:rowOff>87878</xdr:rowOff>
    </xdr:from>
    <xdr:to>
      <xdr:col>3</xdr:col>
      <xdr:colOff>433773</xdr:colOff>
      <xdr:row>2</xdr:row>
      <xdr:rowOff>5678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781E4FE-15BA-4324-9DAB-F4FE0BDC2490}"/>
            </a:ext>
          </a:extLst>
        </xdr:cNvPr>
        <xdr:cNvSpPr/>
      </xdr:nvSpPr>
      <xdr:spPr>
        <a:xfrm>
          <a:off x="2362884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MIEMBROS</a:t>
          </a:r>
        </a:p>
      </xdr:txBody>
    </xdr:sp>
    <xdr:clientData/>
  </xdr:twoCellAnchor>
  <xdr:twoCellAnchor editAs="absolute">
    <xdr:from>
      <xdr:col>3</xdr:col>
      <xdr:colOff>426779</xdr:colOff>
      <xdr:row>1</xdr:row>
      <xdr:rowOff>87878</xdr:rowOff>
    </xdr:from>
    <xdr:to>
      <xdr:col>5</xdr:col>
      <xdr:colOff>53418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DF6C7C5-FC34-4216-904F-234D2B284A24}"/>
            </a:ext>
          </a:extLst>
        </xdr:cNvPr>
        <xdr:cNvSpPr/>
      </xdr:nvSpPr>
      <xdr:spPr>
        <a:xfrm>
          <a:off x="3615890" y="585295"/>
          <a:ext cx="126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AREAS</a:t>
          </a:r>
        </a:p>
      </xdr:txBody>
    </xdr:sp>
    <xdr:clientData/>
  </xdr:twoCellAnchor>
  <xdr:twoCellAnchor editAs="absolute">
    <xdr:from>
      <xdr:col>5</xdr:col>
      <xdr:colOff>52835</xdr:colOff>
      <xdr:row>1</xdr:row>
      <xdr:rowOff>87878</xdr:rowOff>
    </xdr:from>
    <xdr:to>
      <xdr:col>6</xdr:col>
      <xdr:colOff>501446</xdr:colOff>
      <xdr:row>2</xdr:row>
      <xdr:rowOff>5678</xdr:rowOff>
    </xdr:to>
    <xdr:sp macro="" textlink="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AB05652-6FF0-446D-B0D5-3638EF46EF48}"/>
            </a:ext>
          </a:extLst>
        </xdr:cNvPr>
        <xdr:cNvSpPr/>
      </xdr:nvSpPr>
      <xdr:spPr>
        <a:xfrm>
          <a:off x="4875307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REUNIONES</a:t>
          </a:r>
        </a:p>
      </xdr:txBody>
    </xdr:sp>
    <xdr:clientData/>
  </xdr:twoCellAnchor>
  <xdr:twoCellAnchor editAs="oneCell">
    <xdr:from>
      <xdr:col>5</xdr:col>
      <xdr:colOff>250825</xdr:colOff>
      <xdr:row>2</xdr:row>
      <xdr:rowOff>101600</xdr:rowOff>
    </xdr:from>
    <xdr:to>
      <xdr:col>7</xdr:col>
      <xdr:colOff>469900</xdr:colOff>
      <xdr:row>2</xdr:row>
      <xdr:rowOff>505460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F385F78-0972-4C6B-AAA1-8252766B5B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r:link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87878</xdr:rowOff>
    </xdr:from>
    <xdr:to>
      <xdr:col>3</xdr:col>
      <xdr:colOff>265170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96440D-8896-4995-AF6C-DD0B5732E242}"/>
            </a:ext>
          </a:extLst>
        </xdr:cNvPr>
        <xdr:cNvSpPr/>
      </xdr:nvSpPr>
      <xdr:spPr>
        <a:xfrm>
          <a:off x="1100670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DIRECTRICES</a:t>
          </a:r>
        </a:p>
      </xdr:txBody>
    </xdr:sp>
    <xdr:clientData/>
  </xdr:twoCellAnchor>
  <xdr:twoCellAnchor editAs="absolute">
    <xdr:from>
      <xdr:col>5</xdr:col>
      <xdr:colOff>857241</xdr:colOff>
      <xdr:row>0</xdr:row>
      <xdr:rowOff>0</xdr:rowOff>
    </xdr:from>
    <xdr:to>
      <xdr:col>5</xdr:col>
      <xdr:colOff>1898640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7D722C-53AF-47CF-9448-D510B7FD6938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E9458A6-9AF3-4DCB-AF3C-183498D91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353481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49F635-E256-480F-A425-ECF9FB6E78E3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3</xdr:col>
      <xdr:colOff>353481</xdr:colOff>
      <xdr:row>0</xdr:row>
      <xdr:rowOff>0</xdr:rowOff>
    </xdr:from>
    <xdr:to>
      <xdr:col>4</xdr:col>
      <xdr:colOff>21165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9F9D0-6557-4E43-B24E-F9E185A115DB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PLANIFICACIÓN (PLAN)</a:t>
          </a:r>
        </a:p>
      </xdr:txBody>
    </xdr:sp>
    <xdr:clientData/>
  </xdr:twoCellAnchor>
  <xdr:twoCellAnchor editAs="absolute">
    <xdr:from>
      <xdr:col>4</xdr:col>
      <xdr:colOff>19043</xdr:colOff>
      <xdr:row>0</xdr:row>
      <xdr:rowOff>0</xdr:rowOff>
    </xdr:from>
    <xdr:to>
      <xdr:col>4</xdr:col>
      <xdr:colOff>1071025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49B359-94EC-40AF-87CF-26EE2378BF83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EJECUCIÓN (DO)</a:t>
          </a:r>
        </a:p>
      </xdr:txBody>
    </xdr:sp>
    <xdr:clientData/>
  </xdr:twoCellAnchor>
  <xdr:twoCellAnchor editAs="absolute">
    <xdr:from>
      <xdr:col>4</xdr:col>
      <xdr:colOff>1071026</xdr:colOff>
      <xdr:row>0</xdr:row>
      <xdr:rowOff>0</xdr:rowOff>
    </xdr:from>
    <xdr:to>
      <xdr:col>4</xdr:col>
      <xdr:colOff>2112425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64DFAE-10B6-425E-9F9C-5933EFD5F408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VERIFICACIÓN (CHECK)</a:t>
          </a:r>
        </a:p>
      </xdr:txBody>
    </xdr:sp>
    <xdr:clientData/>
  </xdr:twoCellAnchor>
  <xdr:twoCellAnchor editAs="absolute">
    <xdr:from>
      <xdr:col>4</xdr:col>
      <xdr:colOff>2112426</xdr:colOff>
      <xdr:row>0</xdr:row>
      <xdr:rowOff>0</xdr:rowOff>
    </xdr:from>
    <xdr:to>
      <xdr:col>5</xdr:col>
      <xdr:colOff>857242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61C8E6-4BB8-4F40-9B63-20EEB9A48065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ACCIÓN</a:t>
          </a:r>
          <a:b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(ACT)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5</xdr:col>
      <xdr:colOff>1899349</xdr:colOff>
      <xdr:row>0</xdr:row>
      <xdr:rowOff>0</xdr:rowOff>
    </xdr:from>
    <xdr:to>
      <xdr:col>5</xdr:col>
      <xdr:colOff>2937809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4127AA1-8D82-4B64-87D7-63210ABE77D2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3</xdr:col>
      <xdr:colOff>267384</xdr:colOff>
      <xdr:row>1</xdr:row>
      <xdr:rowOff>87878</xdr:rowOff>
    </xdr:from>
    <xdr:to>
      <xdr:col>3</xdr:col>
      <xdr:colOff>1527384</xdr:colOff>
      <xdr:row>2</xdr:row>
      <xdr:rowOff>5678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D514AA3-BACD-4D65-90EA-437ED21397D9}"/>
            </a:ext>
          </a:extLst>
        </xdr:cNvPr>
        <xdr:cNvSpPr/>
      </xdr:nvSpPr>
      <xdr:spPr>
        <a:xfrm>
          <a:off x="2362884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MIEMBROS</a:t>
          </a:r>
        </a:p>
      </xdr:txBody>
    </xdr:sp>
    <xdr:clientData/>
  </xdr:twoCellAnchor>
  <xdr:twoCellAnchor editAs="absolute">
    <xdr:from>
      <xdr:col>3</xdr:col>
      <xdr:colOff>1520390</xdr:colOff>
      <xdr:row>1</xdr:row>
      <xdr:rowOff>87878</xdr:rowOff>
    </xdr:from>
    <xdr:to>
      <xdr:col>4</xdr:col>
      <xdr:colOff>1235223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4C2629C-BD7D-48EE-BE11-ED42F7FAA1B8}"/>
            </a:ext>
          </a:extLst>
        </xdr:cNvPr>
        <xdr:cNvSpPr/>
      </xdr:nvSpPr>
      <xdr:spPr>
        <a:xfrm>
          <a:off x="3615890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AREAS</a:t>
          </a:r>
        </a:p>
      </xdr:txBody>
    </xdr:sp>
    <xdr:clientData/>
  </xdr:twoCellAnchor>
  <xdr:twoCellAnchor editAs="absolute">
    <xdr:from>
      <xdr:col>4</xdr:col>
      <xdr:colOff>1234640</xdr:colOff>
      <xdr:row>1</xdr:row>
      <xdr:rowOff>87878</xdr:rowOff>
    </xdr:from>
    <xdr:to>
      <xdr:col>5</xdr:col>
      <xdr:colOff>198057</xdr:colOff>
      <xdr:row>2</xdr:row>
      <xdr:rowOff>5678</xdr:rowOff>
    </xdr:to>
    <xdr:sp macro="" textlink="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0EB953E-9359-4E1D-9EE8-EE7C393D1AB4}"/>
            </a:ext>
          </a:extLst>
        </xdr:cNvPr>
        <xdr:cNvSpPr/>
      </xdr:nvSpPr>
      <xdr:spPr>
        <a:xfrm>
          <a:off x="4875307" y="585295"/>
          <a:ext cx="126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REUNIONES</a:t>
          </a:r>
        </a:p>
      </xdr:txBody>
    </xdr:sp>
    <xdr:clientData/>
  </xdr:twoCellAnchor>
  <xdr:twoCellAnchor editAs="oneCell">
    <xdr:from>
      <xdr:col>4</xdr:col>
      <xdr:colOff>1441450</xdr:colOff>
      <xdr:row>2</xdr:row>
      <xdr:rowOff>101600</xdr:rowOff>
    </xdr:from>
    <xdr:to>
      <xdr:col>5</xdr:col>
      <xdr:colOff>1003300</xdr:colOff>
      <xdr:row>2</xdr:row>
      <xdr:rowOff>505460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47BF9FE-A45E-45CD-A9D1-D4520C831A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r:link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87878</xdr:rowOff>
    </xdr:from>
    <xdr:to>
      <xdr:col>4</xdr:col>
      <xdr:colOff>148753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B60B1-003B-4740-9F58-79FF8CEF5FA2}"/>
            </a:ext>
          </a:extLst>
        </xdr:cNvPr>
        <xdr:cNvSpPr/>
      </xdr:nvSpPr>
      <xdr:spPr>
        <a:xfrm>
          <a:off x="1100670" y="585295"/>
          <a:ext cx="126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META</a:t>
          </a:r>
        </a:p>
      </xdr:txBody>
    </xdr:sp>
    <xdr:clientData/>
  </xdr:twoCellAnchor>
  <xdr:twoCellAnchor editAs="absolute">
    <xdr:from>
      <xdr:col>8</xdr:col>
      <xdr:colOff>687908</xdr:colOff>
      <xdr:row>0</xdr:row>
      <xdr:rowOff>0</xdr:rowOff>
    </xdr:from>
    <xdr:to>
      <xdr:col>9</xdr:col>
      <xdr:colOff>755640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E5E61D-C3E7-47C6-B85D-EA33D86DC344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16C35DB-C86B-403D-9A5D-1374314C0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169332</xdr:colOff>
      <xdr:row>0</xdr:row>
      <xdr:rowOff>0</xdr:rowOff>
    </xdr:from>
    <xdr:to>
      <xdr:col>4</xdr:col>
      <xdr:colOff>237064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D00EB9-3C3E-484F-B6FE-2AF21E9F6FE4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4</xdr:col>
      <xdr:colOff>237064</xdr:colOff>
      <xdr:row>0</xdr:row>
      <xdr:rowOff>0</xdr:rowOff>
    </xdr:from>
    <xdr:to>
      <xdr:col>5</xdr:col>
      <xdr:colOff>476249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AE3F1-96B2-4D23-A45C-FEFE758155D7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PLANIFICACIÓN (PLAN)</a:t>
          </a:r>
        </a:p>
      </xdr:txBody>
    </xdr:sp>
    <xdr:clientData/>
  </xdr:twoCellAnchor>
  <xdr:twoCellAnchor editAs="absolute">
    <xdr:from>
      <xdr:col>5</xdr:col>
      <xdr:colOff>474127</xdr:colOff>
      <xdr:row>0</xdr:row>
      <xdr:rowOff>0</xdr:rowOff>
    </xdr:from>
    <xdr:to>
      <xdr:col>6</xdr:col>
      <xdr:colOff>552442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D9798C-194E-4425-A719-8521DD8EF783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EJECUCIÓN (DO)</a:t>
          </a:r>
        </a:p>
      </xdr:txBody>
    </xdr:sp>
    <xdr:clientData/>
  </xdr:twoCellAnchor>
  <xdr:twoCellAnchor editAs="absolute">
    <xdr:from>
      <xdr:col>6</xdr:col>
      <xdr:colOff>552443</xdr:colOff>
      <xdr:row>0</xdr:row>
      <xdr:rowOff>0</xdr:rowOff>
    </xdr:from>
    <xdr:to>
      <xdr:col>7</xdr:col>
      <xdr:colOff>620175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DA047D-6999-4AA4-B056-9CF2DC9A302B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VERIFICACIÓN (CHECK)</a:t>
          </a:r>
        </a:p>
      </xdr:txBody>
    </xdr:sp>
    <xdr:clientData/>
  </xdr:twoCellAnchor>
  <xdr:twoCellAnchor editAs="absolute">
    <xdr:from>
      <xdr:col>7</xdr:col>
      <xdr:colOff>620176</xdr:colOff>
      <xdr:row>0</xdr:row>
      <xdr:rowOff>0</xdr:rowOff>
    </xdr:from>
    <xdr:to>
      <xdr:col>8</xdr:col>
      <xdr:colOff>687909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DE1BB7-1A84-4B20-AED7-BB017B2CBC24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ACCIÓN</a:t>
          </a:r>
          <a:b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(ACT)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9</xdr:col>
      <xdr:colOff>756349</xdr:colOff>
      <xdr:row>0</xdr:row>
      <xdr:rowOff>0</xdr:rowOff>
    </xdr:from>
    <xdr:to>
      <xdr:col>10</xdr:col>
      <xdr:colOff>821142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3DCFC55-AD19-4EB3-8695-14BF884697E0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4</xdr:col>
      <xdr:colOff>150967</xdr:colOff>
      <xdr:row>1</xdr:row>
      <xdr:rowOff>87878</xdr:rowOff>
    </xdr:from>
    <xdr:to>
      <xdr:col>5</xdr:col>
      <xdr:colOff>437301</xdr:colOff>
      <xdr:row>2</xdr:row>
      <xdr:rowOff>5678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7F4EEA7-745E-489F-8AD4-BF6A49AB7762}"/>
            </a:ext>
          </a:extLst>
        </xdr:cNvPr>
        <xdr:cNvSpPr/>
      </xdr:nvSpPr>
      <xdr:spPr>
        <a:xfrm>
          <a:off x="2362884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CAUSAS</a:t>
          </a:r>
        </a:p>
      </xdr:txBody>
    </xdr:sp>
    <xdr:clientData/>
  </xdr:twoCellAnchor>
  <xdr:twoCellAnchor editAs="absolute">
    <xdr:from>
      <xdr:col>5</xdr:col>
      <xdr:colOff>430307</xdr:colOff>
      <xdr:row>1</xdr:row>
      <xdr:rowOff>87878</xdr:rowOff>
    </xdr:from>
    <xdr:to>
      <xdr:col>6</xdr:col>
      <xdr:colOff>716640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63CC711-7A91-45B2-BE8C-72DC96B9C18A}"/>
            </a:ext>
          </a:extLst>
        </xdr:cNvPr>
        <xdr:cNvSpPr/>
      </xdr:nvSpPr>
      <xdr:spPr>
        <a:xfrm>
          <a:off x="3615890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PORQUES</a:t>
          </a:r>
        </a:p>
      </xdr:txBody>
    </xdr:sp>
    <xdr:clientData/>
  </xdr:twoCellAnchor>
  <xdr:twoCellAnchor>
    <xdr:from>
      <xdr:col>1</xdr:col>
      <xdr:colOff>74082</xdr:colOff>
      <xdr:row>9</xdr:row>
      <xdr:rowOff>84666</xdr:rowOff>
    </xdr:from>
    <xdr:to>
      <xdr:col>14</xdr:col>
      <xdr:colOff>973665</xdr:colOff>
      <xdr:row>18</xdr:row>
      <xdr:rowOff>101599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EDE509D-61E7-4753-A5EE-F71F7B9BC8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6</xdr:col>
      <xdr:colOff>927100</xdr:colOff>
      <xdr:row>2</xdr:row>
      <xdr:rowOff>101600</xdr:rowOff>
    </xdr:from>
    <xdr:to>
      <xdr:col>8</xdr:col>
      <xdr:colOff>841375</xdr:colOff>
      <xdr:row>2</xdr:row>
      <xdr:rowOff>505460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F6177F2-D679-49A8-BCA2-E521B2B1A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r:link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87878</xdr:rowOff>
    </xdr:from>
    <xdr:to>
      <xdr:col>2</xdr:col>
      <xdr:colOff>2096087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EA9247-0FED-4493-8270-243BAE8E73DC}"/>
            </a:ext>
          </a:extLst>
        </xdr:cNvPr>
        <xdr:cNvSpPr/>
      </xdr:nvSpPr>
      <xdr:spPr>
        <a:xfrm>
          <a:off x="1100670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META</a:t>
          </a:r>
        </a:p>
      </xdr:txBody>
    </xdr:sp>
    <xdr:clientData/>
  </xdr:twoCellAnchor>
  <xdr:twoCellAnchor editAs="absolute">
    <xdr:from>
      <xdr:col>5</xdr:col>
      <xdr:colOff>790213</xdr:colOff>
      <xdr:row>0</xdr:row>
      <xdr:rowOff>0</xdr:rowOff>
    </xdr:from>
    <xdr:to>
      <xdr:col>7</xdr:col>
      <xdr:colOff>198250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22E7F3-DC7A-49EA-A5EE-2A21843F9DD5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F05FF3C-EB6F-4260-8E40-F64D902DA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DF4A79-6EBD-4514-A463-EC38CE7F966F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3</xdr:col>
      <xdr:colOff>239888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76B85-00C2-4C57-93F5-AE1DCCA910C0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PLANIFICACIÓN (PLAN)</a:t>
          </a:r>
        </a:p>
      </xdr:txBody>
    </xdr:sp>
    <xdr:clientData/>
  </xdr:twoCellAnchor>
  <xdr:twoCellAnchor editAs="absolute">
    <xdr:from>
      <xdr:col>3</xdr:col>
      <xdr:colOff>237766</xdr:colOff>
      <xdr:row>0</xdr:row>
      <xdr:rowOff>0</xdr:rowOff>
    </xdr:from>
    <xdr:to>
      <xdr:col>3</xdr:col>
      <xdr:colOff>1289748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7CBE22-3E1F-44DF-A3B0-3DAC784A7869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EJECUCIÓN (DO)</a:t>
          </a:r>
        </a:p>
      </xdr:txBody>
    </xdr:sp>
    <xdr:clientData/>
  </xdr:twoCellAnchor>
  <xdr:twoCellAnchor editAs="absolute">
    <xdr:from>
      <xdr:col>3</xdr:col>
      <xdr:colOff>1289749</xdr:colOff>
      <xdr:row>0</xdr:row>
      <xdr:rowOff>0</xdr:rowOff>
    </xdr:from>
    <xdr:to>
      <xdr:col>4</xdr:col>
      <xdr:colOff>976481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DAB6B0-DB39-4F1A-A0D8-BEB134F73A31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VERIFICACIÓN (CHECK)</a:t>
          </a:r>
        </a:p>
      </xdr:txBody>
    </xdr:sp>
    <xdr:clientData/>
  </xdr:twoCellAnchor>
  <xdr:twoCellAnchor editAs="absolute">
    <xdr:from>
      <xdr:col>4</xdr:col>
      <xdr:colOff>976482</xdr:colOff>
      <xdr:row>0</xdr:row>
      <xdr:rowOff>0</xdr:rowOff>
    </xdr:from>
    <xdr:to>
      <xdr:col>5</xdr:col>
      <xdr:colOff>790214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F8B0CD-6A16-4289-900F-5AADD5B4701F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AÇÃO</a:t>
          </a:r>
          <a:br>
            <a:rPr lang="pt-BR" sz="1100" b="1"/>
          </a:br>
          <a:r>
            <a:rPr lang="pt-BR" sz="1100" b="1"/>
            <a:t>(ACT)</a:t>
          </a:r>
        </a:p>
      </xdr:txBody>
    </xdr:sp>
    <xdr:clientData/>
  </xdr:twoCellAnchor>
  <xdr:twoCellAnchor editAs="absolute">
    <xdr:from>
      <xdr:col>7</xdr:col>
      <xdr:colOff>198959</xdr:colOff>
      <xdr:row>0</xdr:row>
      <xdr:rowOff>0</xdr:rowOff>
    </xdr:from>
    <xdr:to>
      <xdr:col>8</xdr:col>
      <xdr:colOff>411920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AFDE3DE-EDA1-41DB-9DDF-2B563E92667F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2098301</xdr:colOff>
      <xdr:row>1</xdr:row>
      <xdr:rowOff>87878</xdr:rowOff>
    </xdr:from>
    <xdr:to>
      <xdr:col>3</xdr:col>
      <xdr:colOff>200940</xdr:colOff>
      <xdr:row>2</xdr:row>
      <xdr:rowOff>5678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B36AF63-161B-48A4-9856-98D293C4FABC}"/>
            </a:ext>
          </a:extLst>
        </xdr:cNvPr>
        <xdr:cNvSpPr/>
      </xdr:nvSpPr>
      <xdr:spPr>
        <a:xfrm>
          <a:off x="2362884" y="585295"/>
          <a:ext cx="126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CAUSAS</a:t>
          </a:r>
        </a:p>
      </xdr:txBody>
    </xdr:sp>
    <xdr:clientData/>
  </xdr:twoCellAnchor>
  <xdr:twoCellAnchor editAs="absolute">
    <xdr:from>
      <xdr:col>3</xdr:col>
      <xdr:colOff>193946</xdr:colOff>
      <xdr:row>1</xdr:row>
      <xdr:rowOff>87878</xdr:rowOff>
    </xdr:from>
    <xdr:to>
      <xdr:col>4</xdr:col>
      <xdr:colOff>99279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5D3BC81-BCE3-4C55-9BAD-53B246879214}"/>
            </a:ext>
          </a:extLst>
        </xdr:cNvPr>
        <xdr:cNvSpPr/>
      </xdr:nvSpPr>
      <xdr:spPr>
        <a:xfrm>
          <a:off x="3615890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PORQUES</a:t>
          </a:r>
        </a:p>
      </xdr:txBody>
    </xdr:sp>
    <xdr:clientData/>
  </xdr:twoCellAnchor>
  <xdr:twoCellAnchor editAs="oneCell">
    <xdr:from>
      <xdr:col>4</xdr:col>
      <xdr:colOff>298450</xdr:colOff>
      <xdr:row>2</xdr:row>
      <xdr:rowOff>101600</xdr:rowOff>
    </xdr:from>
    <xdr:to>
      <xdr:col>6</xdr:col>
      <xdr:colOff>107950</xdr:colOff>
      <xdr:row>2</xdr:row>
      <xdr:rowOff>505460</xdr:rowOff>
    </xdr:to>
    <xdr:pic>
      <xdr:nvPicPr>
        <xdr:cNvPr id="14" name="Imagen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942B736-F015-4911-A8AB-DE96F9BAAD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87878</xdr:rowOff>
    </xdr:from>
    <xdr:to>
      <xdr:col>2</xdr:col>
      <xdr:colOff>2096087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89851-16A4-4AD5-9A6E-840C1F78D1F6}"/>
            </a:ext>
          </a:extLst>
        </xdr:cNvPr>
        <xdr:cNvSpPr/>
      </xdr:nvSpPr>
      <xdr:spPr>
        <a:xfrm>
          <a:off x="1100670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META</a:t>
          </a:r>
        </a:p>
      </xdr:txBody>
    </xdr:sp>
    <xdr:clientData/>
  </xdr:twoCellAnchor>
  <xdr:twoCellAnchor editAs="absolute">
    <xdr:from>
      <xdr:col>5</xdr:col>
      <xdr:colOff>232824</xdr:colOff>
      <xdr:row>0</xdr:row>
      <xdr:rowOff>0</xdr:rowOff>
    </xdr:from>
    <xdr:to>
      <xdr:col>5</xdr:col>
      <xdr:colOff>1274223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57E87-265A-4203-8A36-A5B4E35596D0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907D8DD-DACC-4666-AD19-F8B49EFDA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38B41F-8732-4CE9-8D53-A1E661A9EA19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3</xdr:col>
      <xdr:colOff>253999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43348-CD0D-499D-B06C-659030114676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PLANIFICACIÓN (PLAN)</a:t>
          </a:r>
        </a:p>
      </xdr:txBody>
    </xdr:sp>
    <xdr:clientData/>
  </xdr:twoCellAnchor>
  <xdr:twoCellAnchor editAs="absolute">
    <xdr:from>
      <xdr:col>3</xdr:col>
      <xdr:colOff>251877</xdr:colOff>
      <xdr:row>0</xdr:row>
      <xdr:rowOff>0</xdr:rowOff>
    </xdr:from>
    <xdr:to>
      <xdr:col>3</xdr:col>
      <xdr:colOff>1303859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621ED7-A803-4C18-8897-6AC2AD3DC5AB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EJECUCIÓN (DO)</a:t>
          </a:r>
        </a:p>
      </xdr:txBody>
    </xdr:sp>
    <xdr:clientData/>
  </xdr:twoCellAnchor>
  <xdr:twoCellAnchor editAs="absolute">
    <xdr:from>
      <xdr:col>3</xdr:col>
      <xdr:colOff>1303860</xdr:colOff>
      <xdr:row>0</xdr:row>
      <xdr:rowOff>0</xdr:rowOff>
    </xdr:from>
    <xdr:to>
      <xdr:col>4</xdr:col>
      <xdr:colOff>768343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2AA5CD-B559-4642-BD0F-E1EADD4C7EA0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VERIFICACIÓN (CHECK)</a:t>
          </a:r>
        </a:p>
      </xdr:txBody>
    </xdr:sp>
    <xdr:clientData/>
  </xdr:twoCellAnchor>
  <xdr:twoCellAnchor editAs="absolute">
    <xdr:from>
      <xdr:col>4</xdr:col>
      <xdr:colOff>768344</xdr:colOff>
      <xdr:row>0</xdr:row>
      <xdr:rowOff>0</xdr:rowOff>
    </xdr:from>
    <xdr:to>
      <xdr:col>5</xdr:col>
      <xdr:colOff>232825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9206D2-FF6F-49B1-9479-B53D874F6452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AÇÃO</a:t>
          </a:r>
          <a:br>
            <a:rPr lang="pt-BR" sz="1100" b="1"/>
          </a:br>
          <a:r>
            <a:rPr lang="pt-BR" sz="1100" b="1"/>
            <a:t>(ACT)</a:t>
          </a:r>
        </a:p>
      </xdr:txBody>
    </xdr:sp>
    <xdr:clientData/>
  </xdr:twoCellAnchor>
  <xdr:twoCellAnchor editAs="absolute">
    <xdr:from>
      <xdr:col>5</xdr:col>
      <xdr:colOff>1274932</xdr:colOff>
      <xdr:row>0</xdr:row>
      <xdr:rowOff>0</xdr:rowOff>
    </xdr:from>
    <xdr:to>
      <xdr:col>6</xdr:col>
      <xdr:colOff>736475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AC8CF9C-00AE-4EB9-B70B-F55213FCE57E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2098301</xdr:colOff>
      <xdr:row>1</xdr:row>
      <xdr:rowOff>87878</xdr:rowOff>
    </xdr:from>
    <xdr:to>
      <xdr:col>3</xdr:col>
      <xdr:colOff>215051</xdr:colOff>
      <xdr:row>2</xdr:row>
      <xdr:rowOff>5678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0386E04-B934-4741-8050-BA45FA6B065E}"/>
            </a:ext>
          </a:extLst>
        </xdr:cNvPr>
        <xdr:cNvSpPr/>
      </xdr:nvSpPr>
      <xdr:spPr>
        <a:xfrm>
          <a:off x="2362884" y="585295"/>
          <a:ext cx="1260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CAUSAS</a:t>
          </a:r>
        </a:p>
      </xdr:txBody>
    </xdr:sp>
    <xdr:clientData/>
  </xdr:twoCellAnchor>
  <xdr:twoCellAnchor editAs="absolute">
    <xdr:from>
      <xdr:col>3</xdr:col>
      <xdr:colOff>208057</xdr:colOff>
      <xdr:row>1</xdr:row>
      <xdr:rowOff>87878</xdr:rowOff>
    </xdr:from>
    <xdr:to>
      <xdr:col>3</xdr:col>
      <xdr:colOff>1468057</xdr:colOff>
      <xdr:row>2</xdr:row>
      <xdr:rowOff>5678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8136325-E09E-4D60-848F-3445F254421F}"/>
            </a:ext>
          </a:extLst>
        </xdr:cNvPr>
        <xdr:cNvSpPr/>
      </xdr:nvSpPr>
      <xdr:spPr>
        <a:xfrm>
          <a:off x="3615890" y="585295"/>
          <a:ext cx="126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PORQUES</a:t>
          </a:r>
        </a:p>
      </xdr:txBody>
    </xdr:sp>
    <xdr:clientData/>
  </xdr:twoCellAnchor>
  <xdr:twoCellAnchor editAs="oneCell">
    <xdr:from>
      <xdr:col>4</xdr:col>
      <xdr:colOff>88900</xdr:colOff>
      <xdr:row>2</xdr:row>
      <xdr:rowOff>101600</xdr:rowOff>
    </xdr:from>
    <xdr:to>
      <xdr:col>5</xdr:col>
      <xdr:colOff>374650</xdr:colOff>
      <xdr:row>2</xdr:row>
      <xdr:rowOff>505460</xdr:rowOff>
    </xdr:to>
    <xdr:pic>
      <xdr:nvPicPr>
        <xdr:cNvPr id="14" name="Imagen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022E70C-2288-4A94-8D39-EF3D19E044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87878</xdr:rowOff>
    </xdr:from>
    <xdr:to>
      <xdr:col>2</xdr:col>
      <xdr:colOff>2535503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17E0B3-F482-44D4-B25C-094858F3EE20}"/>
            </a:ext>
          </a:extLst>
        </xdr:cNvPr>
        <xdr:cNvSpPr/>
      </xdr:nvSpPr>
      <xdr:spPr>
        <a:xfrm>
          <a:off x="1100670" y="585295"/>
          <a:ext cx="171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ACCIONES NECESARIAS</a:t>
          </a:r>
        </a:p>
      </xdr:txBody>
    </xdr:sp>
    <xdr:clientData/>
  </xdr:twoCellAnchor>
  <xdr:twoCellAnchor editAs="absolute">
    <xdr:from>
      <xdr:col>3</xdr:col>
      <xdr:colOff>3520713</xdr:colOff>
      <xdr:row>0</xdr:row>
      <xdr:rowOff>0</xdr:rowOff>
    </xdr:from>
    <xdr:to>
      <xdr:col>4</xdr:col>
      <xdr:colOff>963778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8048F-EEB3-416D-81D5-8E8DD62AA0F2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8889B43-A890-4661-91CB-B73410968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DAC59C-24F0-4A9C-AD1E-4CA6B0EAAA5A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3</xdr:col>
      <xdr:colOff>395110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5E3B21-9B3B-4527-8684-F33C0DB98559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PLANIFICACIÓN (PLAN)</a:t>
          </a:r>
        </a:p>
      </xdr:txBody>
    </xdr:sp>
    <xdr:clientData/>
  </xdr:twoCellAnchor>
  <xdr:twoCellAnchor editAs="absolute">
    <xdr:from>
      <xdr:col>3</xdr:col>
      <xdr:colOff>392988</xdr:colOff>
      <xdr:row>0</xdr:row>
      <xdr:rowOff>0</xdr:rowOff>
    </xdr:from>
    <xdr:to>
      <xdr:col>3</xdr:col>
      <xdr:colOff>1444970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68AB3-332C-472A-A7C4-640DA0FE03B0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EJECUCIÓN (DO)</a:t>
          </a:r>
        </a:p>
      </xdr:txBody>
    </xdr:sp>
    <xdr:clientData/>
  </xdr:twoCellAnchor>
  <xdr:twoCellAnchor editAs="absolute">
    <xdr:from>
      <xdr:col>3</xdr:col>
      <xdr:colOff>1444971</xdr:colOff>
      <xdr:row>0</xdr:row>
      <xdr:rowOff>0</xdr:rowOff>
    </xdr:from>
    <xdr:to>
      <xdr:col>3</xdr:col>
      <xdr:colOff>2486370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4F210D-F80E-484A-AE2F-42BA17C10809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VERIFICACIÓN (CHECK)</a:t>
          </a:r>
        </a:p>
      </xdr:txBody>
    </xdr:sp>
    <xdr:clientData/>
  </xdr:twoCellAnchor>
  <xdr:twoCellAnchor editAs="absolute">
    <xdr:from>
      <xdr:col>3</xdr:col>
      <xdr:colOff>2486371</xdr:colOff>
      <xdr:row>0</xdr:row>
      <xdr:rowOff>0</xdr:rowOff>
    </xdr:from>
    <xdr:to>
      <xdr:col>3</xdr:col>
      <xdr:colOff>3520714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534BAB-57C5-4A7A-895F-998719CCCA3F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AÇÃO</a:t>
          </a:r>
          <a:br>
            <a:rPr lang="pt-BR" sz="1100" b="1"/>
          </a:br>
          <a:r>
            <a:rPr lang="pt-BR" sz="1100" b="1"/>
            <a:t>(ACT)</a:t>
          </a:r>
        </a:p>
      </xdr:txBody>
    </xdr:sp>
    <xdr:clientData/>
  </xdr:twoCellAnchor>
  <xdr:twoCellAnchor editAs="absolute">
    <xdr:from>
      <xdr:col>4</xdr:col>
      <xdr:colOff>964487</xdr:colOff>
      <xdr:row>0</xdr:row>
      <xdr:rowOff>0</xdr:rowOff>
    </xdr:from>
    <xdr:to>
      <xdr:col>5</xdr:col>
      <xdr:colOff>344892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8BC1BE2-FE17-4C96-A3B4-B6B97503B347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oneCell">
    <xdr:from>
      <xdr:col>3</xdr:col>
      <xdr:colOff>1822450</xdr:colOff>
      <xdr:row>2</xdr:row>
      <xdr:rowOff>101600</xdr:rowOff>
    </xdr:from>
    <xdr:to>
      <xdr:col>4</xdr:col>
      <xdr:colOff>88900</xdr:colOff>
      <xdr:row>2</xdr:row>
      <xdr:rowOff>505460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0638DF1-0AF5-4719-877B-7F61E03992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836087</xdr:colOff>
      <xdr:row>1</xdr:row>
      <xdr:rowOff>87878</xdr:rowOff>
    </xdr:from>
    <xdr:to>
      <xdr:col>2</xdr:col>
      <xdr:colOff>2535503</xdr:colOff>
      <xdr:row>2</xdr:row>
      <xdr:rowOff>5678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0E723-9DF9-45C8-9F61-A7340AAAA1E1}"/>
            </a:ext>
          </a:extLst>
        </xdr:cNvPr>
        <xdr:cNvSpPr/>
      </xdr:nvSpPr>
      <xdr:spPr>
        <a:xfrm>
          <a:off x="1100670" y="585295"/>
          <a:ext cx="171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CONTROL DE ACCIONES</a:t>
          </a:r>
        </a:p>
      </xdr:txBody>
    </xdr:sp>
    <xdr:clientData/>
  </xdr:twoCellAnchor>
  <xdr:twoCellAnchor editAs="absolute">
    <xdr:from>
      <xdr:col>4</xdr:col>
      <xdr:colOff>289268</xdr:colOff>
      <xdr:row>0</xdr:row>
      <xdr:rowOff>0</xdr:rowOff>
    </xdr:from>
    <xdr:to>
      <xdr:col>5</xdr:col>
      <xdr:colOff>357001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AC61D9-B57F-4632-8717-96248F914FA3}"/>
            </a:ext>
          </a:extLst>
        </xdr:cNvPr>
        <xdr:cNvSpPr>
          <a:spLocks/>
        </xdr:cNvSpPr>
      </xdr:nvSpPr>
      <xdr:spPr>
        <a:xfrm>
          <a:off x="679449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BEC7CF5-F886-4D40-9120-781392123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8574E1-AD08-4632-BF85-80B3215D2793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GRUPO DE MEJORA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3</xdr:col>
      <xdr:colOff>465665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DF48D8-C441-4528-841F-F88460BA6539}"/>
            </a:ext>
          </a:extLst>
        </xdr:cNvPr>
        <xdr:cNvSpPr>
          <a:spLocks/>
        </xdr:cNvSpPr>
      </xdr:nvSpPr>
      <xdr:spPr>
        <a:xfrm>
          <a:off x="2448981" y="0"/>
          <a:ext cx="121285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PLANIFICACIÓN (PLAN)</a:t>
          </a:r>
        </a:p>
      </xdr:txBody>
    </xdr:sp>
    <xdr:clientData/>
  </xdr:twoCellAnchor>
  <xdr:twoCellAnchor editAs="absolute">
    <xdr:from>
      <xdr:col>3</xdr:col>
      <xdr:colOff>463543</xdr:colOff>
      <xdr:row>0</xdr:row>
      <xdr:rowOff>0</xdr:rowOff>
    </xdr:from>
    <xdr:to>
      <xdr:col>3</xdr:col>
      <xdr:colOff>1515525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5334B3-3A63-4349-AF95-11305BDF0073}"/>
            </a:ext>
          </a:extLst>
        </xdr:cNvPr>
        <xdr:cNvSpPr>
          <a:spLocks/>
        </xdr:cNvSpPr>
      </xdr:nvSpPr>
      <xdr:spPr>
        <a:xfrm>
          <a:off x="3659710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EJECUCIÓN (DO)</a:t>
          </a:r>
        </a:p>
      </xdr:txBody>
    </xdr:sp>
    <xdr:clientData/>
  </xdr:twoCellAnchor>
  <xdr:twoCellAnchor editAs="absolute">
    <xdr:from>
      <xdr:col>3</xdr:col>
      <xdr:colOff>1515526</xdr:colOff>
      <xdr:row>0</xdr:row>
      <xdr:rowOff>0</xdr:rowOff>
    </xdr:from>
    <xdr:to>
      <xdr:col>3</xdr:col>
      <xdr:colOff>2556925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C3488-6582-4837-B127-070E48A7403C}"/>
            </a:ext>
          </a:extLst>
        </xdr:cNvPr>
        <xdr:cNvSpPr>
          <a:spLocks/>
        </xdr:cNvSpPr>
      </xdr:nvSpPr>
      <xdr:spPr>
        <a:xfrm>
          <a:off x="4711693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VERIFICACIÓN (CHECK)</a:t>
          </a:r>
        </a:p>
      </xdr:txBody>
    </xdr:sp>
    <xdr:clientData/>
  </xdr:twoCellAnchor>
  <xdr:twoCellAnchor editAs="absolute">
    <xdr:from>
      <xdr:col>3</xdr:col>
      <xdr:colOff>2556926</xdr:colOff>
      <xdr:row>0</xdr:row>
      <xdr:rowOff>0</xdr:rowOff>
    </xdr:from>
    <xdr:to>
      <xdr:col>4</xdr:col>
      <xdr:colOff>289269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AA855F-58EF-49FA-A911-26EDA4981B1E}"/>
            </a:ext>
          </a:extLst>
        </xdr:cNvPr>
        <xdr:cNvSpPr>
          <a:spLocks/>
        </xdr:cNvSpPr>
      </xdr:nvSpPr>
      <xdr:spPr>
        <a:xfrm>
          <a:off x="5753093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AÇÃO</a:t>
          </a:r>
          <a:br>
            <a:rPr lang="pt-BR" sz="1100" b="1"/>
          </a:br>
          <a:r>
            <a:rPr lang="pt-BR" sz="1100" b="1"/>
            <a:t>(ACT)</a:t>
          </a:r>
        </a:p>
      </xdr:txBody>
    </xdr:sp>
    <xdr:clientData/>
  </xdr:twoCellAnchor>
  <xdr:twoCellAnchor editAs="absolute">
    <xdr:from>
      <xdr:col>5</xdr:col>
      <xdr:colOff>357710</xdr:colOff>
      <xdr:row>0</xdr:row>
      <xdr:rowOff>0</xdr:rowOff>
    </xdr:from>
    <xdr:to>
      <xdr:col>6</xdr:col>
      <xdr:colOff>436616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C29D38F-AAB8-470D-AA1E-038512D1BE92}"/>
            </a:ext>
          </a:extLst>
        </xdr:cNvPr>
        <xdr:cNvSpPr>
          <a:spLocks/>
        </xdr:cNvSpPr>
      </xdr:nvSpPr>
      <xdr:spPr>
        <a:xfrm>
          <a:off x="7836599" y="0"/>
          <a:ext cx="103846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oneCell">
    <xdr:from>
      <xdr:col>3</xdr:col>
      <xdr:colOff>1889125</xdr:colOff>
      <xdr:row>2</xdr:row>
      <xdr:rowOff>101600</xdr:rowOff>
    </xdr:from>
    <xdr:to>
      <xdr:col>4</xdr:col>
      <xdr:colOff>441325</xdr:colOff>
      <xdr:row>2</xdr:row>
      <xdr:rowOff>505460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2762AEC-4A86-43CD-A1DD-B475638F32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5018-A45F-459E-9ED7-F740E9B52502}">
  <dimension ref="C1:E11"/>
  <sheetViews>
    <sheetView showGridLines="0" zoomScale="90" zoomScaleNormal="90" zoomScalePageLayoutView="80" workbookViewId="0">
      <pane ySplit="2" topLeftCell="A3" activePane="bottomLeft" state="frozen"/>
      <selection pane="bottomLeft" activeCell="D6" sqref="D6"/>
    </sheetView>
  </sheetViews>
  <sheetFormatPr defaultColWidth="11" defaultRowHeight="15.6"/>
  <cols>
    <col min="1" max="1" width="2.09765625" customWidth="1"/>
    <col min="2" max="2" width="1.3984375" customWidth="1"/>
    <col min="3" max="3" width="34.59765625" customWidth="1"/>
    <col min="4" max="4" width="41.3984375" customWidth="1"/>
    <col min="5" max="19" width="10.69921875" customWidth="1"/>
  </cols>
  <sheetData>
    <row r="1" spans="3:5" s="1" customFormat="1" ht="39" customHeight="1"/>
    <row r="2" spans="3:5" s="2" customFormat="1" ht="30" customHeight="1">
      <c r="C2" s="4"/>
      <c r="D2" s="5"/>
      <c r="E2" s="5"/>
    </row>
    <row r="3" spans="3:5" s="210" customFormat="1" ht="45" customHeight="1">
      <c r="C3" s="211" t="s">
        <v>215</v>
      </c>
      <c r="D3" s="209"/>
      <c r="E3" s="209"/>
    </row>
    <row r="4" spans="3:5" ht="15" customHeight="1" thickBot="1">
      <c r="C4" s="8"/>
      <c r="D4" s="9"/>
      <c r="E4" s="9"/>
    </row>
    <row r="5" spans="3:5" ht="30" customHeight="1" thickTop="1" thickBot="1">
      <c r="C5" s="28" t="s">
        <v>28</v>
      </c>
      <c r="D5" s="31" t="s">
        <v>56</v>
      </c>
    </row>
    <row r="6" spans="3:5" ht="30" customHeight="1" thickTop="1" thickBot="1">
      <c r="C6" s="28" t="s">
        <v>29</v>
      </c>
      <c r="D6" s="34">
        <v>43284</v>
      </c>
    </row>
    <row r="7" spans="3:5" ht="30" customHeight="1" thickTop="1" thickBot="1">
      <c r="C7" s="28" t="s">
        <v>30</v>
      </c>
      <c r="D7" s="46" t="s">
        <v>57</v>
      </c>
    </row>
    <row r="8" spans="3:5" ht="30" customHeight="1" thickTop="1" thickBot="1">
      <c r="C8" s="28" t="s">
        <v>31</v>
      </c>
      <c r="D8" s="233" t="s">
        <v>129</v>
      </c>
    </row>
    <row r="9" spans="3:5" ht="30" customHeight="1" thickTop="1" thickBot="1">
      <c r="C9" s="28" t="s">
        <v>32</v>
      </c>
      <c r="D9" s="234" t="s">
        <v>59</v>
      </c>
    </row>
    <row r="10" spans="3:5" ht="30" customHeight="1" thickTop="1" thickBot="1">
      <c r="C10" s="28" t="s">
        <v>165</v>
      </c>
      <c r="D10" s="234" t="s">
        <v>192</v>
      </c>
    </row>
    <row r="11" spans="3:5" ht="30" customHeight="1" thickTop="1">
      <c r="C11" s="28" t="s">
        <v>33</v>
      </c>
      <c r="D11" s="235" t="s">
        <v>193</v>
      </c>
    </row>
  </sheetData>
  <sheetProtection algorithmName="SHA-512" hashValue="UIZQVWJM3K6qibT7dVh8Ww8kpCR1A6ZRSBFhnqIqR9GO5Sbq/F9O2LSG1nIPwTTrvCnFgVN98qoFhXiXYqdTOA==" saltValue="JUVyY2dq2JoqdUxABmDNTw==" spinCount="100000" sheet="1" objects="1" scenarios="1" formatColumns="0" formatRows="0" insertColumns="0" insertRows="0" insertHyperlinks="0" deleteColumns="0" deleteRows="0" selectLockedCells="1" sort="0" autoFilter="0"/>
  <dataValidations count="1">
    <dataValidation type="list" allowBlank="1" showInputMessage="1" showErrorMessage="1" sqref="D10" xr:uid="{0BC7DECB-4761-4E59-8728-D925744798E9}">
      <formula1>"Número,Moneda,Porcentaje"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1F58-CF28-4F01-941D-31F05B42DCB1}">
  <dimension ref="B1:P11"/>
  <sheetViews>
    <sheetView showGridLines="0" zoomScale="90" zoomScaleNormal="90" zoomScalePageLayoutView="80" workbookViewId="0">
      <pane ySplit="2" topLeftCell="A3" activePane="bottomLeft" state="frozen"/>
      <selection activeCell="C3" sqref="C3"/>
      <selection pane="bottomLeft" activeCell="F5" sqref="F5:G5"/>
    </sheetView>
  </sheetViews>
  <sheetFormatPr defaultColWidth="11" defaultRowHeight="14.4"/>
  <cols>
    <col min="1" max="1" width="2.09765625" style="54" customWidth="1"/>
    <col min="2" max="2" width="1.3984375" style="54" customWidth="1"/>
    <col min="3" max="3" width="10.3984375" style="54" customWidth="1"/>
    <col min="4" max="16" width="11.8984375" style="54" customWidth="1"/>
    <col min="17" max="21" width="11" style="54" customWidth="1"/>
    <col min="22" max="16384" width="11" style="54"/>
  </cols>
  <sheetData>
    <row r="1" spans="2:16" s="47" customFormat="1" ht="39" customHeight="1">
      <c r="B1" s="207"/>
    </row>
    <row r="2" spans="2:16" s="51" customFormat="1" ht="30" customHeight="1">
      <c r="C2" s="48"/>
      <c r="D2" s="48"/>
      <c r="E2" s="49"/>
      <c r="F2" s="50"/>
      <c r="G2" s="50"/>
    </row>
    <row r="3" spans="2:16" s="216" customFormat="1" ht="45" customHeight="1">
      <c r="C3" s="211" t="s">
        <v>215</v>
      </c>
      <c r="D3" s="213"/>
      <c r="E3" s="214"/>
      <c r="F3" s="215"/>
      <c r="G3" s="215"/>
    </row>
    <row r="4" spans="2:16" ht="15" customHeight="1" thickBot="1">
      <c r="C4" s="52"/>
      <c r="D4" s="52"/>
      <c r="E4" s="53"/>
      <c r="F4" s="53"/>
      <c r="G4" s="53"/>
    </row>
    <row r="5" spans="2:16" ht="30" customHeight="1" thickTop="1" thickBot="1">
      <c r="D5" s="259" t="s">
        <v>108</v>
      </c>
      <c r="E5" s="260"/>
      <c r="F5" s="261" t="s">
        <v>183</v>
      </c>
      <c r="G5" s="262"/>
      <c r="I5" s="259" t="s">
        <v>109</v>
      </c>
      <c r="J5" s="264"/>
      <c r="K5" s="264"/>
      <c r="L5" s="264"/>
      <c r="M5" s="264"/>
      <c r="N5" s="260"/>
      <c r="O5" s="263" t="s">
        <v>205</v>
      </c>
      <c r="P5" s="262"/>
    </row>
    <row r="6" spans="2:16" s="55" customFormat="1" ht="13.5" customHeight="1" thickTop="1" thickBot="1">
      <c r="E6" s="56"/>
    </row>
    <row r="7" spans="2:16" ht="30" customHeight="1" thickTop="1" thickBot="1">
      <c r="C7" s="55"/>
      <c r="D7" s="57" t="str">
        <f>PROPER(TEXT(GR_dir!$D$6,"MMM/aaaa"))</f>
        <v>Jul/Tuesday</v>
      </c>
      <c r="E7" s="58" t="str">
        <f>PROPER(TEXT(DATE(YEAR(GR_dir!$D$6),MONTH(GR_dir!$D$6)+1,1),"MMM/aaaa"))</f>
        <v>Aug/Wednesday</v>
      </c>
      <c r="F7" s="58" t="str">
        <f>PROPER(TEXT(DATE(YEAR(GR_dir!$D$6),MONTH(GR_dir!$D$6)+2,1),"MMM/aaaa"))</f>
        <v>Sep/Saturday</v>
      </c>
      <c r="G7" s="58" t="str">
        <f>PROPER(TEXT(DATE(YEAR(GR_dir!$D$6),MONTH(GR_dir!$D$6)+3,1),"MMM/aaaa"))</f>
        <v>Oct/Monday</v>
      </c>
      <c r="H7" s="58" t="str">
        <f>PROPER(TEXT(DATE(YEAR(GR_dir!$D$6),MONTH(GR_dir!$D$6)+4,1),"MMM/aaaa"))</f>
        <v>Nov/Thursday</v>
      </c>
      <c r="I7" s="58" t="str">
        <f>PROPER(TEXT(DATE(YEAR(GR_dir!$D$6),MONTH(GR_dir!$D$6)+5,1),"MMM/aaaa"))</f>
        <v>Dec/Saturday</v>
      </c>
      <c r="J7" s="58" t="str">
        <f>PROPER(TEXT(DATE(YEAR(GR_dir!$D$6),MONTH(GR_dir!$D$6)+6,1),"MMM/aaaa"))</f>
        <v>Jan/Tuesday</v>
      </c>
      <c r="K7" s="58" t="str">
        <f>PROPER(TEXT(DATE(YEAR(GR_dir!$D$6),MONTH(GR_dir!$D$6)+7,1),"MMM/aaaa"))</f>
        <v>Feb/Friday</v>
      </c>
      <c r="L7" s="58" t="str">
        <f>PROPER(TEXT(DATE(YEAR(GR_dir!$D$6),MONTH(GR_dir!$D$6)+8,1),"MMM/aaaa"))</f>
        <v>Mar/Friday</v>
      </c>
      <c r="M7" s="58" t="str">
        <f>PROPER(TEXT(DATE(YEAR(GR_dir!$D$6),MONTH(GR_dir!$D$6)+9,1),"MMM/aaaa"))</f>
        <v>Apr/Monday</v>
      </c>
      <c r="N7" s="58" t="str">
        <f>PROPER(TEXT(DATE(YEAR(GR_dir!$D$6),MONTH(GR_dir!$D$6)+10,1),"MMM/aaaa"))</f>
        <v>May/Wednesday</v>
      </c>
      <c r="O7" s="58" t="str">
        <f>PROPER(TEXT(DATE(YEAR(GR_dir!$D$6),MONTH(GR_dir!$D$6)+11,1),"MMM/aaaa"))</f>
        <v>Jun/Saturday</v>
      </c>
      <c r="P7" s="58" t="s">
        <v>166</v>
      </c>
    </row>
    <row r="8" spans="2:16" ht="30" customHeight="1" thickTop="1" thickBot="1">
      <c r="C8" s="57" t="s">
        <v>106</v>
      </c>
      <c r="D8" s="203">
        <f>IF(PL_prob!C9="","",PL_prob!C9)</f>
        <v>1000</v>
      </c>
      <c r="E8" s="203">
        <f>IF(PL_prob!D9="","",PL_prob!D9)</f>
        <v>850</v>
      </c>
      <c r="F8" s="203">
        <f>IF(PL_prob!E9="","",PL_prob!E9)</f>
        <v>900</v>
      </c>
      <c r="G8" s="203">
        <f>IF(PL_prob!F9="","",PL_prob!F9)</f>
        <v>1000</v>
      </c>
      <c r="H8" s="203">
        <f>IF(PL_prob!G9="","",PL_prob!G9)</f>
        <v>1100</v>
      </c>
      <c r="I8" s="203">
        <f>IF(PL_prob!H9="","",PL_prob!H9)</f>
        <v>890</v>
      </c>
      <c r="J8" s="203">
        <f>IF(PL_prob!I9="","",PL_prob!I9)</f>
        <v>500</v>
      </c>
      <c r="K8" s="203">
        <f>IF(PL_prob!J9="","",PL_prob!J9)</f>
        <v>950</v>
      </c>
      <c r="L8" s="203" t="str">
        <f>IF(PL_prob!K9="","",PL_prob!K9)</f>
        <v/>
      </c>
      <c r="M8" s="203" t="str">
        <f>IF(PL_prob!L9="","",PL_prob!L9)</f>
        <v/>
      </c>
      <c r="N8" s="203" t="str">
        <f>IF(PL_prob!M9="","",PL_prob!M9)</f>
        <v/>
      </c>
      <c r="O8" s="203" t="str">
        <f>IF(PL_prob!N9="","",PL_prob!N9)</f>
        <v/>
      </c>
      <c r="P8" s="147">
        <f>SUM(D8:O8)</f>
        <v>7190</v>
      </c>
    </row>
    <row r="9" spans="2:16" ht="30" customHeight="1" thickTop="1" thickBot="1">
      <c r="C9" s="57" t="s">
        <v>107</v>
      </c>
      <c r="D9" s="148">
        <v>900</v>
      </c>
      <c r="E9" s="148">
        <v>900</v>
      </c>
      <c r="F9" s="148">
        <v>950</v>
      </c>
      <c r="G9" s="148">
        <v>1000</v>
      </c>
      <c r="H9" s="148">
        <v>1000</v>
      </c>
      <c r="I9" s="148">
        <v>900</v>
      </c>
      <c r="J9" s="148">
        <v>740</v>
      </c>
      <c r="K9" s="148">
        <v>970</v>
      </c>
      <c r="L9" s="148"/>
      <c r="M9" s="148"/>
      <c r="N9" s="148"/>
      <c r="O9" s="148"/>
      <c r="P9" s="147">
        <f>SUM(D9:O9)</f>
        <v>7360</v>
      </c>
    </row>
    <row r="10" spans="2:16" ht="30" customHeight="1" thickTop="1" thickBot="1">
      <c r="C10" s="57" t="s">
        <v>167</v>
      </c>
      <c r="D10" s="103">
        <f>IF(OR(PL_prob!$N$5="",D9=""),"",IF(PL_prob!$N$5="Cuanto más grande, mejor",(D9-D8)/D8,-(D9-D8)/D8))</f>
        <v>0.1</v>
      </c>
      <c r="E10" s="103">
        <f>IF(OR(PL_prob!$N$5="",E9=""),"",IF(PL_prob!$N$5="Cuanto más grande, mejor",(E9-E8)/E8,-(E9-E8)/E8))</f>
        <v>-5.8823529411764705E-2</v>
      </c>
      <c r="F10" s="103">
        <f>IF(OR(PL_prob!$N$5="",F9=""),"",IF(PL_prob!$N$5="Cuanto más grande, mejor",(F9-F8)/F8,-(F9-F8)/F8))</f>
        <v>-5.5555555555555552E-2</v>
      </c>
      <c r="G10" s="103">
        <f>IF(OR(PL_prob!$N$5="",G9=""),"",IF(PL_prob!$N$5="Cuanto más grande, mejor",(G9-G8)/G8,-(G9-G8)/G8))</f>
        <v>0</v>
      </c>
      <c r="H10" s="103">
        <f>IF(OR(PL_prob!$N$5="",H9=""),"",IF(PL_prob!$N$5="Cuanto más grande, mejor",(H9-H8)/H8,-(H9-H8)/H8))</f>
        <v>9.0909090909090912E-2</v>
      </c>
      <c r="I10" s="103">
        <f>IF(OR(PL_prob!$N$5="",I9=""),"",IF(PL_prob!$N$5="Cuanto más grande, mejor",(I9-I8)/I8,-(I9-I8)/I8))</f>
        <v>-1.1235955056179775E-2</v>
      </c>
      <c r="J10" s="103">
        <f>IF(OR(PL_prob!$N$5="",J9=""),"",IF(PL_prob!$N$5="Cuanto más grande, mejor",(J9-J8)/J8,-(J9-J8)/J8))</f>
        <v>-0.48</v>
      </c>
      <c r="K10" s="103">
        <f>IF(OR(PL_prob!$N$5="",K9=""),"",IF(PL_prob!$N$5="Cuanto más grande, mejor",(K9-K8)/K8,-(K9-K8)/K8))</f>
        <v>-2.1052631578947368E-2</v>
      </c>
      <c r="L10" s="103" t="str">
        <f>IF(OR(PL_prob!$N$5="",L9=""),"",IF(PL_prob!$N$5="Cuanto más grande, mejor",(L9-L8)/L8,-(L9-L8)/L8))</f>
        <v/>
      </c>
      <c r="M10" s="103" t="str">
        <f>IF(OR(PL_prob!$N$5="",M9=""),"",IF(PL_prob!$N$5="Cuanto más grande, mejor",(M9-M8)/M8,-(M9-M8)/M8))</f>
        <v/>
      </c>
      <c r="N10" s="103" t="str">
        <f>IF(OR(PL_prob!$N$5="",N9=""),"",IF(PL_prob!$N$5="Cuanto más grande, mejor",(N9-N8)/N8,-(N9-N8)/N8))</f>
        <v/>
      </c>
      <c r="O10" s="103" t="str">
        <f>IF(OR(PL_prob!$N$5="",O9=""),"",IF(PL_prob!$N$5="Cuanto más grande, mejor",(O9-O8)/O8,-(O9-O8)/O8))</f>
        <v/>
      </c>
      <c r="P10" s="103">
        <f>IF(OR(PL_prob!$N$5="",P9=""),"",IF(PL_prob!$N$5="Quanto maior, melhor",(P9-P8)/P8,-(P9-P8)/P8))</f>
        <v>-2.3643949930458971E-2</v>
      </c>
    </row>
    <row r="11" spans="2:16" ht="16.5" customHeight="1" thickTop="1"/>
  </sheetData>
  <sheetProtection algorithmName="SHA-512" hashValue="hpia2NeeH/fUBtbhW1V8RGaVGYjUp+WL0Y8Soa/vqPbO8FzcJgwIfbqprlpXB8WDjxlRBz+esV5yrvBTzoYVxQ==" saltValue="kQX5Jw6imuc6MGJgpgIhww==" spinCount="100000" sheet="1" objects="1" scenarios="1" formatColumns="0" formatRows="0" insertColumns="0" insertRows="0" insertHyperlinks="0" deleteColumns="0" deleteRows="0" selectLockedCells="1" sort="0" autoFilter="0"/>
  <mergeCells count="4">
    <mergeCell ref="D5:E5"/>
    <mergeCell ref="F5:G5"/>
    <mergeCell ref="O5:P5"/>
    <mergeCell ref="I5:N5"/>
  </mergeCells>
  <conditionalFormatting sqref="D10:P10">
    <cfRule type="cellIs" dxfId="79" priority="5" operator="equal">
      <formula>0</formula>
    </cfRule>
    <cfRule type="cellIs" dxfId="78" priority="9" operator="lessThan">
      <formula>0</formula>
    </cfRule>
    <cfRule type="cellIs" dxfId="77" priority="10" operator="greaterThan">
      <formula>0</formula>
    </cfRule>
  </conditionalFormatting>
  <conditionalFormatting sqref="F5">
    <cfRule type="cellIs" dxfId="76" priority="14" operator="equal">
      <formula>"Parcialmente"</formula>
    </cfRule>
    <cfRule type="cellIs" dxfId="75" priority="15" operator="equal">
      <formula>"Não"</formula>
    </cfRule>
    <cfRule type="cellIs" dxfId="74" priority="16" operator="equal">
      <formula>"Sim"</formula>
    </cfRule>
  </conditionalFormatting>
  <conditionalFormatting sqref="O5">
    <cfRule type="cellIs" dxfId="73" priority="12" operator="equal">
      <formula>"Sim"</formula>
    </cfRule>
    <cfRule type="cellIs" dxfId="72" priority="13" operator="equal">
      <formula>"Não"</formula>
    </cfRule>
  </conditionalFormatting>
  <dataValidations count="2">
    <dataValidation type="list" allowBlank="1" showInputMessage="1" showErrorMessage="1" sqref="F5:G5" xr:uid="{D33C32CA-8165-4AC6-8132-EC5EADD1EDF1}">
      <formula1>"Si,En parte,No"</formula1>
    </dataValidation>
    <dataValidation type="list" allowBlank="1" showInputMessage="1" showErrorMessage="1" sqref="O5:P5" xr:uid="{D5FE2406-077E-40A2-ACFC-3C9A471D9F63}">
      <formula1>"Si,No"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886CF0-93F0-434E-9F7D-56A5239C34A2}">
            <xm:f>GR_dir!$D$10="Porcentaje"</xm:f>
            <x14:dxf>
              <numFmt numFmtId="13" formatCode="0%"/>
            </x14:dxf>
          </x14:cfRule>
          <x14:cfRule type="expression" priority="2" id="{CC6D06C4-A228-4038-9491-4D7D527EEF05}">
            <xm:f>GR_dir!$D$10="Moneda"</xm:f>
            <x14:dxf>
              <numFmt numFmtId="167" formatCode="[$$-240A]\ #,##0.00"/>
            </x14:dxf>
          </x14:cfRule>
          <xm:sqref>D8:P9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80EA-7FA9-4AFD-9A83-657C50EB5E27}">
  <dimension ref="C1:F60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E10" sqref="E10"/>
    </sheetView>
  </sheetViews>
  <sheetFormatPr defaultColWidth="11" defaultRowHeight="15.6"/>
  <cols>
    <col min="1" max="1" width="2.09765625" customWidth="1"/>
    <col min="2" max="2" width="1.3984375" customWidth="1"/>
    <col min="3" max="3" width="64" customWidth="1"/>
    <col min="4" max="4" width="32" customWidth="1"/>
    <col min="5" max="5" width="23.8984375" customWidth="1"/>
    <col min="6" max="20" width="10.69921875" customWidth="1"/>
  </cols>
  <sheetData>
    <row r="1" spans="3:6" s="1" customFormat="1" ht="39" customHeight="1"/>
    <row r="2" spans="3:6" s="2" customFormat="1" ht="30" customHeight="1">
      <c r="C2" s="5"/>
      <c r="D2" s="5"/>
      <c r="E2" s="4"/>
      <c r="F2" s="5"/>
    </row>
    <row r="3" spans="3:6" s="210" customFormat="1" ht="45" customHeight="1">
      <c r="C3" s="219" t="s">
        <v>215</v>
      </c>
      <c r="D3" s="209"/>
      <c r="E3" s="208"/>
      <c r="F3" s="209"/>
    </row>
    <row r="4" spans="3:6" ht="15" customHeight="1" thickBot="1">
      <c r="C4" s="9"/>
      <c r="D4" s="9"/>
      <c r="E4" s="8"/>
      <c r="F4" s="9"/>
    </row>
    <row r="5" spans="3:6" ht="30" customHeight="1" thickTop="1" thickBot="1">
      <c r="C5" s="57" t="s">
        <v>117</v>
      </c>
      <c r="D5" s="57" t="s">
        <v>110</v>
      </c>
      <c r="E5" s="57" t="s">
        <v>44</v>
      </c>
    </row>
    <row r="6" spans="3:6" ht="30" customHeight="1" thickTop="1">
      <c r="C6" s="105" t="s">
        <v>111</v>
      </c>
      <c r="D6" s="59" t="s">
        <v>130</v>
      </c>
      <c r="E6" s="144" t="s">
        <v>184</v>
      </c>
    </row>
    <row r="7" spans="3:6" ht="30" customHeight="1">
      <c r="C7" s="91" t="s">
        <v>112</v>
      </c>
      <c r="D7" s="30" t="s">
        <v>132</v>
      </c>
      <c r="E7" s="144" t="s">
        <v>185</v>
      </c>
    </row>
    <row r="8" spans="3:6" ht="30" customHeight="1">
      <c r="C8" s="92" t="s">
        <v>113</v>
      </c>
      <c r="D8" s="32" t="s">
        <v>133</v>
      </c>
      <c r="E8" s="144" t="s">
        <v>186</v>
      </c>
    </row>
    <row r="9" spans="3:6" ht="30" customHeight="1">
      <c r="C9" s="92" t="s">
        <v>114</v>
      </c>
      <c r="D9" s="32" t="s">
        <v>130</v>
      </c>
      <c r="E9" s="144" t="s">
        <v>184</v>
      </c>
    </row>
    <row r="10" spans="3:6" ht="30" customHeight="1">
      <c r="C10" s="248" t="s">
        <v>115</v>
      </c>
      <c r="D10" s="249" t="s">
        <v>131</v>
      </c>
      <c r="E10" s="144" t="s">
        <v>185</v>
      </c>
    </row>
    <row r="11" spans="3:6" ht="30" customHeight="1">
      <c r="C11" s="253" t="s">
        <v>116</v>
      </c>
      <c r="D11" s="254" t="s">
        <v>133</v>
      </c>
      <c r="E11" s="144" t="s">
        <v>186</v>
      </c>
    </row>
    <row r="12" spans="3:6" ht="30" customHeight="1">
      <c r="C12" s="248"/>
      <c r="D12" s="249"/>
      <c r="E12" s="144"/>
    </row>
    <row r="13" spans="3:6" ht="30" customHeight="1">
      <c r="C13" s="248"/>
      <c r="D13" s="249"/>
      <c r="E13" s="144"/>
    </row>
    <row r="14" spans="3:6" ht="30" customHeight="1">
      <c r="C14" s="248"/>
      <c r="D14" s="249"/>
      <c r="E14" s="144"/>
    </row>
    <row r="15" spans="3:6" ht="30" customHeight="1">
      <c r="C15" s="253"/>
      <c r="D15" s="254"/>
      <c r="E15" s="144"/>
    </row>
    <row r="16" spans="3:6" ht="30" customHeight="1">
      <c r="C16" s="248"/>
      <c r="D16" s="249"/>
      <c r="E16" s="144"/>
    </row>
    <row r="17" spans="3:5" ht="30" customHeight="1">
      <c r="C17" s="248"/>
      <c r="D17" s="249"/>
      <c r="E17" s="144"/>
    </row>
    <row r="18" spans="3:5" ht="30" customHeight="1">
      <c r="C18" s="248"/>
      <c r="D18" s="249"/>
      <c r="E18" s="144"/>
    </row>
    <row r="19" spans="3:5" ht="30" customHeight="1">
      <c r="C19" s="253"/>
      <c r="D19" s="254"/>
      <c r="E19" s="144"/>
    </row>
    <row r="20" spans="3:5" ht="30" customHeight="1">
      <c r="C20" s="248"/>
      <c r="D20" s="249"/>
      <c r="E20" s="144"/>
    </row>
    <row r="21" spans="3:5" ht="30" customHeight="1">
      <c r="C21" s="248"/>
      <c r="D21" s="249"/>
      <c r="E21" s="144"/>
    </row>
    <row r="22" spans="3:5" ht="30" customHeight="1">
      <c r="C22" s="248"/>
      <c r="D22" s="249"/>
      <c r="E22" s="144"/>
    </row>
    <row r="23" spans="3:5" ht="30" customHeight="1">
      <c r="C23" s="253"/>
      <c r="D23" s="254"/>
      <c r="E23" s="144"/>
    </row>
    <row r="24" spans="3:5" ht="30" customHeight="1">
      <c r="C24" s="248"/>
      <c r="D24" s="249"/>
      <c r="E24" s="144"/>
    </row>
    <row r="25" spans="3:5" ht="30" customHeight="1">
      <c r="C25" s="248"/>
      <c r="D25" s="249"/>
      <c r="E25" s="144"/>
    </row>
    <row r="26" spans="3:5" ht="30" customHeight="1">
      <c r="C26" s="248"/>
      <c r="D26" s="249"/>
      <c r="E26" s="144"/>
    </row>
    <row r="27" spans="3:5" ht="30" customHeight="1">
      <c r="C27" s="253"/>
      <c r="D27" s="254"/>
      <c r="E27" s="144"/>
    </row>
    <row r="28" spans="3:5" ht="30" customHeight="1">
      <c r="C28" s="248"/>
      <c r="D28" s="249"/>
      <c r="E28" s="144"/>
    </row>
    <row r="29" spans="3:5" ht="30" customHeight="1">
      <c r="C29" s="248"/>
      <c r="D29" s="249"/>
      <c r="E29" s="144"/>
    </row>
    <row r="30" spans="3:5" ht="30" customHeight="1">
      <c r="C30" s="248"/>
      <c r="D30" s="249"/>
      <c r="E30" s="144"/>
    </row>
    <row r="31" spans="3:5" ht="30" customHeight="1">
      <c r="C31" s="253"/>
      <c r="D31" s="254"/>
      <c r="E31" s="144"/>
    </row>
    <row r="32" spans="3:5" ht="30" customHeight="1">
      <c r="C32" s="248"/>
      <c r="D32" s="249"/>
      <c r="E32" s="144"/>
    </row>
    <row r="33" spans="3:5" ht="30" customHeight="1">
      <c r="C33" s="248"/>
      <c r="D33" s="249"/>
      <c r="E33" s="144"/>
    </row>
    <row r="34" spans="3:5" ht="30" customHeight="1">
      <c r="C34" s="248"/>
      <c r="D34" s="249"/>
      <c r="E34" s="144"/>
    </row>
    <row r="35" spans="3:5" ht="30" customHeight="1">
      <c r="C35" s="253"/>
      <c r="D35" s="254"/>
      <c r="E35" s="144"/>
    </row>
    <row r="36" spans="3:5" ht="30" customHeight="1">
      <c r="C36" s="248"/>
      <c r="D36" s="249"/>
      <c r="E36" s="144"/>
    </row>
    <row r="37" spans="3:5" ht="30" customHeight="1">
      <c r="C37" s="248"/>
      <c r="D37" s="249"/>
      <c r="E37" s="144"/>
    </row>
    <row r="38" spans="3:5" ht="30" customHeight="1">
      <c r="C38" s="248"/>
      <c r="D38" s="249"/>
      <c r="E38" s="144"/>
    </row>
    <row r="39" spans="3:5" ht="30" customHeight="1">
      <c r="C39" s="253"/>
      <c r="D39" s="254"/>
      <c r="E39" s="144"/>
    </row>
    <row r="40" spans="3:5" ht="30" customHeight="1">
      <c r="C40" s="248"/>
      <c r="D40" s="249"/>
      <c r="E40" s="144"/>
    </row>
    <row r="41" spans="3:5" ht="30" customHeight="1">
      <c r="C41" s="248"/>
      <c r="D41" s="249"/>
      <c r="E41" s="144"/>
    </row>
    <row r="42" spans="3:5" ht="30" customHeight="1">
      <c r="C42" s="248"/>
      <c r="D42" s="249"/>
      <c r="E42" s="144"/>
    </row>
    <row r="43" spans="3:5" ht="30" customHeight="1">
      <c r="C43" s="253"/>
      <c r="D43" s="254"/>
      <c r="E43" s="144"/>
    </row>
    <row r="44" spans="3:5" ht="30" customHeight="1">
      <c r="C44" s="248"/>
      <c r="D44" s="249"/>
      <c r="E44" s="144"/>
    </row>
    <row r="45" spans="3:5" ht="30" customHeight="1">
      <c r="C45" s="248"/>
      <c r="D45" s="249"/>
      <c r="E45" s="144"/>
    </row>
    <row r="46" spans="3:5" ht="30" customHeight="1">
      <c r="C46" s="248"/>
      <c r="D46" s="249"/>
      <c r="E46" s="144"/>
    </row>
    <row r="47" spans="3:5" ht="30" customHeight="1">
      <c r="C47" s="253"/>
      <c r="D47" s="254"/>
      <c r="E47" s="144"/>
    </row>
    <row r="48" spans="3:5" ht="30" customHeight="1">
      <c r="C48" s="248"/>
      <c r="D48" s="249"/>
      <c r="E48" s="144"/>
    </row>
    <row r="49" spans="3:5" ht="30" customHeight="1">
      <c r="C49" s="248"/>
      <c r="D49" s="249"/>
      <c r="E49" s="144"/>
    </row>
    <row r="50" spans="3:5" ht="30" customHeight="1">
      <c r="C50" s="248"/>
      <c r="D50" s="249"/>
      <c r="E50" s="144"/>
    </row>
    <row r="51" spans="3:5" ht="30" customHeight="1">
      <c r="C51" s="253"/>
      <c r="D51" s="254"/>
      <c r="E51" s="144"/>
    </row>
    <row r="52" spans="3:5" ht="30" customHeight="1">
      <c r="C52" s="248"/>
      <c r="D52" s="249"/>
      <c r="E52" s="144"/>
    </row>
    <row r="53" spans="3:5" ht="30" customHeight="1">
      <c r="C53" s="248"/>
      <c r="D53" s="249"/>
      <c r="E53" s="144"/>
    </row>
    <row r="54" spans="3:5" ht="30" customHeight="1">
      <c r="C54" s="248"/>
      <c r="D54" s="249"/>
      <c r="E54" s="144"/>
    </row>
    <row r="55" spans="3:5" ht="30" customHeight="1">
      <c r="C55" s="248"/>
      <c r="D55" s="249"/>
      <c r="E55" s="144"/>
    </row>
    <row r="56" spans="3:5">
      <c r="C56" s="242"/>
      <c r="D56" s="242"/>
    </row>
    <row r="57" spans="3:5">
      <c r="C57" s="242"/>
      <c r="D57" s="242"/>
    </row>
    <row r="58" spans="3:5">
      <c r="C58" s="242"/>
      <c r="D58" s="242"/>
    </row>
    <row r="59" spans="3:5">
      <c r="C59" s="242"/>
      <c r="D59" s="242"/>
    </row>
    <row r="60" spans="3:5">
      <c r="C60" s="242"/>
      <c r="D60" s="242"/>
    </row>
  </sheetData>
  <sheetProtection algorithmName="SHA-512" hashValue="twOXtip5AhMY9Q3fjzlBmz8E+/o4oMQBHdOOTBz/KhkGSJmK0KINtmNvF+4UDqZEobwXDd/P1q8MFRVBzUX4UQ==" saltValue="9YNllivfqET9OZoKXwvc4A==" spinCount="100000" sheet="1" objects="1" scenarios="1" formatColumns="0" formatRows="0" insertColumns="0" insertRows="0" insertHyperlinks="0" deleteColumns="0" deleteRows="0" selectLockedCells="1" sort="0" autoFilter="0"/>
  <conditionalFormatting sqref="E6:E55">
    <cfRule type="cellIs" dxfId="71" priority="1" operator="equal">
      <formula>"No corregido"</formula>
    </cfRule>
    <cfRule type="cellIs" dxfId="70" priority="2" operator="equal">
      <formula>"Corregido"</formula>
    </cfRule>
    <cfRule type="cellIs" dxfId="69" priority="3" operator="equal">
      <formula>"En fase de corrección"</formula>
    </cfRule>
  </conditionalFormatting>
  <dataValidations count="2">
    <dataValidation type="list" allowBlank="1" showInputMessage="1" showErrorMessage="1" sqref="D6:D55" xr:uid="{8B7E8E87-58BD-486C-A9BB-A849BFDF6397}">
      <formula1>NOME</formula1>
    </dataValidation>
    <dataValidation type="list" allowBlank="1" showInputMessage="1" showErrorMessage="1" sqref="E6:E55" xr:uid="{84734DE3-20DC-4F4E-B350-BB3C0584E518}">
      <formula1>"No corregido,En fase de corrección,Corregido"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59129-0015-42A7-87F5-A3114534F15E}">
  <dimension ref="C1:F60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64" customWidth="1"/>
    <col min="4" max="4" width="32" customWidth="1"/>
    <col min="5" max="5" width="23.8984375" customWidth="1"/>
    <col min="6" max="20" width="10.69921875" customWidth="1"/>
  </cols>
  <sheetData>
    <row r="1" spans="3:6" s="1" customFormat="1" ht="39" customHeight="1"/>
    <row r="2" spans="3:6" s="2" customFormat="1" ht="30" customHeight="1">
      <c r="C2" s="5"/>
      <c r="D2" s="5"/>
      <c r="E2" s="4"/>
      <c r="F2" s="5"/>
    </row>
    <row r="3" spans="3:6" s="210" customFormat="1" ht="45" customHeight="1">
      <c r="C3" s="219" t="s">
        <v>215</v>
      </c>
      <c r="D3" s="209"/>
      <c r="E3" s="208"/>
      <c r="F3" s="209"/>
    </row>
    <row r="4" spans="3:6" ht="15" customHeight="1" thickBot="1">
      <c r="C4" s="9"/>
      <c r="D4" s="9"/>
      <c r="E4" s="8"/>
      <c r="F4" s="9"/>
    </row>
    <row r="5" spans="3:6" ht="30" customHeight="1" thickTop="1" thickBot="1">
      <c r="C5" s="57" t="s">
        <v>118</v>
      </c>
      <c r="D5" s="57" t="s">
        <v>110</v>
      </c>
      <c r="E5" s="57" t="s">
        <v>44</v>
      </c>
    </row>
    <row r="6" spans="3:6" ht="30" customHeight="1" thickTop="1">
      <c r="C6" s="127" t="s">
        <v>125</v>
      </c>
      <c r="D6" s="59" t="s">
        <v>130</v>
      </c>
      <c r="E6" s="144" t="s">
        <v>187</v>
      </c>
    </row>
    <row r="7" spans="3:6" ht="30" customHeight="1">
      <c r="C7" s="128" t="s">
        <v>126</v>
      </c>
      <c r="D7" s="30" t="s">
        <v>132</v>
      </c>
      <c r="E7" s="144" t="s">
        <v>188</v>
      </c>
    </row>
    <row r="8" spans="3:6" ht="30" customHeight="1">
      <c r="C8" s="128" t="s">
        <v>127</v>
      </c>
      <c r="D8" s="30" t="s">
        <v>133</v>
      </c>
      <c r="E8" s="144" t="s">
        <v>189</v>
      </c>
    </row>
    <row r="9" spans="3:6" ht="30" customHeight="1">
      <c r="C9" s="128" t="s">
        <v>128</v>
      </c>
      <c r="D9" s="30" t="s">
        <v>130</v>
      </c>
      <c r="E9" s="144" t="s">
        <v>187</v>
      </c>
    </row>
    <row r="10" spans="3:6" ht="30" customHeight="1">
      <c r="C10" s="253"/>
      <c r="D10" s="254"/>
      <c r="E10" s="255"/>
    </row>
    <row r="11" spans="3:6" ht="30" customHeight="1">
      <c r="C11" s="253"/>
      <c r="D11" s="254"/>
      <c r="E11" s="255"/>
    </row>
    <row r="12" spans="3:6" ht="30" customHeight="1">
      <c r="C12" s="253"/>
      <c r="D12" s="254"/>
      <c r="E12" s="255"/>
    </row>
    <row r="13" spans="3:6" ht="30" customHeight="1">
      <c r="C13" s="253"/>
      <c r="D13" s="254"/>
      <c r="E13" s="255"/>
    </row>
    <row r="14" spans="3:6" ht="30" customHeight="1">
      <c r="C14" s="253"/>
      <c r="D14" s="254"/>
      <c r="E14" s="255"/>
    </row>
    <row r="15" spans="3:6" ht="30" customHeight="1">
      <c r="C15" s="253"/>
      <c r="D15" s="254"/>
      <c r="E15" s="255"/>
    </row>
    <row r="16" spans="3:6" ht="30" customHeight="1">
      <c r="C16" s="253"/>
      <c r="D16" s="254"/>
      <c r="E16" s="255"/>
    </row>
    <row r="17" spans="3:5" ht="30" customHeight="1">
      <c r="C17" s="253"/>
      <c r="D17" s="254"/>
      <c r="E17" s="255"/>
    </row>
    <row r="18" spans="3:5" ht="30" customHeight="1">
      <c r="C18" s="253"/>
      <c r="D18" s="254"/>
      <c r="E18" s="255"/>
    </row>
    <row r="19" spans="3:5" ht="30" customHeight="1">
      <c r="C19" s="253"/>
      <c r="D19" s="254"/>
      <c r="E19" s="255"/>
    </row>
    <row r="20" spans="3:5" ht="30" customHeight="1">
      <c r="C20" s="253"/>
      <c r="D20" s="254"/>
      <c r="E20" s="255"/>
    </row>
    <row r="21" spans="3:5" ht="30" customHeight="1">
      <c r="C21" s="253"/>
      <c r="D21" s="254"/>
      <c r="E21" s="255"/>
    </row>
    <row r="22" spans="3:5" ht="30" customHeight="1">
      <c r="C22" s="253"/>
      <c r="D22" s="254"/>
      <c r="E22" s="255"/>
    </row>
    <row r="23" spans="3:5" ht="30" customHeight="1">
      <c r="C23" s="253"/>
      <c r="D23" s="254"/>
      <c r="E23" s="255"/>
    </row>
    <row r="24" spans="3:5" ht="30" customHeight="1">
      <c r="C24" s="253"/>
      <c r="D24" s="254"/>
      <c r="E24" s="255"/>
    </row>
    <row r="25" spans="3:5" ht="30" customHeight="1">
      <c r="C25" s="253"/>
      <c r="D25" s="254"/>
      <c r="E25" s="255"/>
    </row>
    <row r="26" spans="3:5" ht="30" customHeight="1">
      <c r="C26" s="253"/>
      <c r="D26" s="254"/>
      <c r="E26" s="255"/>
    </row>
    <row r="27" spans="3:5" ht="30" customHeight="1">
      <c r="C27" s="253"/>
      <c r="D27" s="254"/>
      <c r="E27" s="255"/>
    </row>
    <row r="28" spans="3:5" ht="30" customHeight="1">
      <c r="C28" s="253"/>
      <c r="D28" s="254"/>
      <c r="E28" s="255"/>
    </row>
    <row r="29" spans="3:5" ht="30" customHeight="1">
      <c r="C29" s="253"/>
      <c r="D29" s="254"/>
      <c r="E29" s="255"/>
    </row>
    <row r="30" spans="3:5" ht="30" customHeight="1">
      <c r="C30" s="253"/>
      <c r="D30" s="254"/>
      <c r="E30" s="255"/>
    </row>
    <row r="31" spans="3:5" ht="30" customHeight="1">
      <c r="C31" s="253"/>
      <c r="D31" s="254"/>
      <c r="E31" s="255"/>
    </row>
    <row r="32" spans="3:5" ht="30" customHeight="1">
      <c r="C32" s="253"/>
      <c r="D32" s="254"/>
      <c r="E32" s="255"/>
    </row>
    <row r="33" spans="3:5" ht="30" customHeight="1">
      <c r="C33" s="253"/>
      <c r="D33" s="254"/>
      <c r="E33" s="255"/>
    </row>
    <row r="34" spans="3:5" ht="30" customHeight="1">
      <c r="C34" s="253"/>
      <c r="D34" s="254"/>
      <c r="E34" s="255"/>
    </row>
    <row r="35" spans="3:5" ht="30" customHeight="1">
      <c r="C35" s="253"/>
      <c r="D35" s="254"/>
      <c r="E35" s="255"/>
    </row>
    <row r="36" spans="3:5" ht="30" customHeight="1">
      <c r="C36" s="253"/>
      <c r="D36" s="254"/>
      <c r="E36" s="255"/>
    </row>
    <row r="37" spans="3:5" ht="30" customHeight="1">
      <c r="C37" s="253"/>
      <c r="D37" s="254"/>
      <c r="E37" s="255"/>
    </row>
    <row r="38" spans="3:5" ht="30" customHeight="1">
      <c r="C38" s="253"/>
      <c r="D38" s="254"/>
      <c r="E38" s="255"/>
    </row>
    <row r="39" spans="3:5" ht="30" customHeight="1">
      <c r="C39" s="253"/>
      <c r="D39" s="254"/>
      <c r="E39" s="255"/>
    </row>
    <row r="40" spans="3:5" ht="30" customHeight="1">
      <c r="C40" s="253"/>
      <c r="D40" s="254"/>
      <c r="E40" s="255"/>
    </row>
    <row r="41" spans="3:5" ht="30" customHeight="1">
      <c r="C41" s="253"/>
      <c r="D41" s="254"/>
      <c r="E41" s="255"/>
    </row>
    <row r="42" spans="3:5" ht="30" customHeight="1">
      <c r="C42" s="253"/>
      <c r="D42" s="254"/>
      <c r="E42" s="255"/>
    </row>
    <row r="43" spans="3:5" ht="30" customHeight="1">
      <c r="C43" s="253"/>
      <c r="D43" s="254"/>
      <c r="E43" s="255"/>
    </row>
    <row r="44" spans="3:5" ht="30" customHeight="1">
      <c r="C44" s="253"/>
      <c r="D44" s="254"/>
      <c r="E44" s="255"/>
    </row>
    <row r="45" spans="3:5" ht="30" customHeight="1">
      <c r="C45" s="253"/>
      <c r="D45" s="254"/>
      <c r="E45" s="255"/>
    </row>
    <row r="46" spans="3:5" ht="30" customHeight="1">
      <c r="C46" s="253"/>
      <c r="D46" s="254"/>
      <c r="E46" s="255"/>
    </row>
    <row r="47" spans="3:5" ht="30" customHeight="1">
      <c r="C47" s="253"/>
      <c r="D47" s="254"/>
      <c r="E47" s="255"/>
    </row>
    <row r="48" spans="3:5" ht="30" customHeight="1">
      <c r="C48" s="253"/>
      <c r="D48" s="254"/>
      <c r="E48" s="255"/>
    </row>
    <row r="49" spans="3:5" ht="30" customHeight="1">
      <c r="C49" s="253"/>
      <c r="D49" s="254"/>
      <c r="E49" s="255"/>
    </row>
    <row r="50" spans="3:5" ht="30" customHeight="1">
      <c r="C50" s="253"/>
      <c r="D50" s="254"/>
      <c r="E50" s="255"/>
    </row>
    <row r="51" spans="3:5" ht="30" customHeight="1">
      <c r="C51" s="253"/>
      <c r="D51" s="254"/>
      <c r="E51" s="255"/>
    </row>
    <row r="52" spans="3:5" ht="30" customHeight="1">
      <c r="C52" s="253"/>
      <c r="D52" s="254"/>
      <c r="E52" s="255"/>
    </row>
    <row r="53" spans="3:5" ht="30" customHeight="1">
      <c r="C53" s="253"/>
      <c r="D53" s="254"/>
      <c r="E53" s="255"/>
    </row>
    <row r="54" spans="3:5" ht="30" customHeight="1">
      <c r="C54" s="253"/>
      <c r="D54" s="254"/>
      <c r="E54" s="255"/>
    </row>
    <row r="55" spans="3:5" ht="30" customHeight="1">
      <c r="C55" s="253"/>
      <c r="D55" s="254"/>
      <c r="E55" s="255"/>
    </row>
    <row r="56" spans="3:5">
      <c r="C56" s="242"/>
      <c r="D56" s="242"/>
      <c r="E56" s="242"/>
    </row>
    <row r="57" spans="3:5">
      <c r="C57" s="242"/>
      <c r="D57" s="242"/>
      <c r="E57" s="242"/>
    </row>
    <row r="58" spans="3:5">
      <c r="C58" s="242"/>
      <c r="D58" s="242"/>
      <c r="E58" s="242"/>
    </row>
    <row r="59" spans="3:5">
      <c r="C59" s="242"/>
      <c r="D59" s="242"/>
      <c r="E59" s="242"/>
    </row>
    <row r="60" spans="3:5">
      <c r="C60" s="242"/>
      <c r="D60" s="242"/>
      <c r="E60" s="242"/>
    </row>
  </sheetData>
  <sheetProtection algorithmName="SHA-512" hashValue="h+HrcmU/SGsQxBbDIpQzSTSNQQpye2kHvQyYoCxgrz/36z2b+UV2nKN3ZwVeAHJveLWqLxkQhl/6DtKIUKjyjw==" saltValue="nDdZDpcL7MjpFF6vtlp31w==" spinCount="100000" sheet="1" objects="1" scenarios="1" formatColumns="0" formatRows="0" insertColumns="0" insertRows="0" insertHyperlinks="0" deleteColumns="0" deleteRows="0" selectLockedCells="1" sort="0" autoFilter="0"/>
  <conditionalFormatting sqref="E6:E55">
    <cfRule type="cellIs" dxfId="68" priority="4" operator="equal">
      <formula>"No implementado"</formula>
    </cfRule>
    <cfRule type="cellIs" dxfId="67" priority="5" operator="equal">
      <formula>"Implementado"</formula>
    </cfRule>
    <cfRule type="cellIs" dxfId="66" priority="6" operator="equal">
      <formula>"en fase de implementación"</formula>
    </cfRule>
  </conditionalFormatting>
  <dataValidations count="2">
    <dataValidation type="list" allowBlank="1" showInputMessage="1" showErrorMessage="1" sqref="D6:D55" xr:uid="{C1161C01-357B-43F9-9C87-C41650EE2ED2}">
      <formula1>NOME</formula1>
    </dataValidation>
    <dataValidation type="list" allowBlank="1" showInputMessage="1" showErrorMessage="1" sqref="E6:E55" xr:uid="{8115FEB8-7A4E-4550-B7E6-1E278E063B48}">
      <formula1>"No implementado,Implementado,En fase de implementación"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008EF-748F-449E-A12F-52B191B2C4F3}">
  <dimension ref="C1:M454"/>
  <sheetViews>
    <sheetView showGridLines="0" zoomScale="90" zoomScaleNormal="90" zoomScalePageLayoutView="80" workbookViewId="0"/>
  </sheetViews>
  <sheetFormatPr defaultColWidth="11" defaultRowHeight="14.4"/>
  <cols>
    <col min="1" max="1" width="2.09765625" style="104" customWidth="1"/>
    <col min="2" max="2" width="1.3984375" style="104" customWidth="1"/>
    <col min="3" max="3" width="15.69921875" style="104" customWidth="1"/>
    <col min="4" max="4" width="27.8984375" style="104" customWidth="1"/>
    <col min="5" max="5" width="14.3984375" style="104" customWidth="1"/>
    <col min="6" max="6" width="15.69921875" style="104" customWidth="1"/>
    <col min="7" max="7" width="20.69921875" style="104" customWidth="1"/>
    <col min="8" max="8" width="57.5" style="104" customWidth="1"/>
    <col min="9" max="9" width="21.69921875" style="104" customWidth="1"/>
    <col min="10" max="10" width="1.69921875" style="104" customWidth="1"/>
    <col min="11" max="11" width="26.8984375" style="104" customWidth="1"/>
    <col min="12" max="12" width="25.69921875" style="104" customWidth="1"/>
    <col min="13" max="16" width="15.69921875" style="104" customWidth="1"/>
    <col min="17" max="16384" width="11" style="104"/>
  </cols>
  <sheetData>
    <row r="1" spans="3:13" s="106" customFormat="1" ht="39" customHeight="1">
      <c r="C1" s="107"/>
      <c r="D1" s="107"/>
      <c r="E1" s="107"/>
    </row>
    <row r="2" spans="3:13" s="109" customFormat="1" ht="30" customHeight="1">
      <c r="C2" s="108"/>
      <c r="D2" s="108"/>
      <c r="E2" s="108"/>
      <c r="J2" s="50"/>
      <c r="K2" s="50"/>
      <c r="L2" s="50"/>
    </row>
    <row r="3" spans="3:13" s="221" customFormat="1" ht="45" customHeight="1">
      <c r="C3" s="222" t="s">
        <v>215</v>
      </c>
      <c r="D3" s="220"/>
      <c r="E3" s="220"/>
      <c r="J3" s="215"/>
      <c r="K3" s="215"/>
      <c r="L3" s="215"/>
    </row>
    <row r="4" spans="3:13" ht="9.75" customHeight="1">
      <c r="C4" s="110"/>
      <c r="D4" s="110"/>
      <c r="E4" s="110"/>
      <c r="J4" s="53"/>
      <c r="K4" s="53"/>
      <c r="L4" s="53"/>
    </row>
    <row r="5" spans="3:13" ht="21.75" customHeight="1">
      <c r="C5" s="266" t="s">
        <v>45</v>
      </c>
      <c r="D5" s="266"/>
      <c r="J5" s="111"/>
    </row>
    <row r="6" spans="3:13" ht="36.9" customHeight="1">
      <c r="C6" s="269" t="str">
        <f>GR_dir!D8</f>
        <v>análisis de problemas</v>
      </c>
      <c r="D6" s="270"/>
      <c r="E6" s="270"/>
      <c r="F6" s="270"/>
      <c r="G6" s="270"/>
      <c r="H6" s="270"/>
      <c r="I6" s="271"/>
      <c r="J6" s="113"/>
      <c r="M6" s="122">
        <f>COUNTIF(CH_cntrl!J6:J23,"Sí")</f>
        <v>2</v>
      </c>
    </row>
    <row r="7" spans="3:13" ht="4.5" customHeight="1">
      <c r="C7" s="115"/>
      <c r="D7" s="115"/>
      <c r="E7" s="116"/>
      <c r="F7" s="116"/>
      <c r="G7" s="116"/>
      <c r="H7" s="116"/>
      <c r="I7" s="116"/>
      <c r="J7" s="53"/>
    </row>
    <row r="8" spans="3:13" ht="22.5" customHeight="1">
      <c r="C8" s="266" t="s">
        <v>190</v>
      </c>
      <c r="D8" s="266"/>
      <c r="E8" s="273" t="s">
        <v>168</v>
      </c>
      <c r="F8" s="273"/>
      <c r="G8" s="117"/>
      <c r="H8" s="117"/>
      <c r="I8" s="117"/>
      <c r="J8" s="53"/>
    </row>
    <row r="9" spans="3:13" ht="37.5" customHeight="1">
      <c r="C9" s="267">
        <f>COUNTA(PL_causa!C6:C23)</f>
        <v>6</v>
      </c>
      <c r="D9" s="267"/>
      <c r="E9" s="117"/>
      <c r="F9" s="117"/>
      <c r="G9" s="117"/>
      <c r="H9" s="117"/>
      <c r="I9" s="117"/>
      <c r="J9" s="53"/>
    </row>
    <row r="10" spans="3:13" ht="4.5" customHeight="1">
      <c r="C10" s="53"/>
      <c r="D10" s="53"/>
      <c r="J10" s="53"/>
    </row>
    <row r="11" spans="3:13" ht="22.5" customHeight="1">
      <c r="C11" s="266" t="s">
        <v>206</v>
      </c>
      <c r="D11" s="266"/>
      <c r="E11" s="110"/>
      <c r="J11" s="53"/>
    </row>
    <row r="12" spans="3:13" ht="37.5" customHeight="1">
      <c r="C12" s="268">
        <f>AVERAGE(PL_causa!E6:E23)</f>
        <v>51.833333333333336</v>
      </c>
      <c r="D12" s="267"/>
      <c r="E12" s="110"/>
      <c r="J12" s="53"/>
    </row>
    <row r="13" spans="3:13" ht="4.5" customHeight="1">
      <c r="C13" s="53"/>
      <c r="D13" s="53"/>
      <c r="E13" s="114"/>
      <c r="J13" s="53"/>
    </row>
    <row r="14" spans="3:13" ht="22.5" customHeight="1">
      <c r="C14" s="266" t="s">
        <v>207</v>
      </c>
      <c r="D14" s="266"/>
      <c r="E14" s="274" t="s">
        <v>169</v>
      </c>
      <c r="F14" s="274"/>
      <c r="G14" s="274"/>
      <c r="J14" s="53"/>
    </row>
    <row r="15" spans="3:13" ht="37.5" customHeight="1">
      <c r="C15" s="267">
        <f>COUNTA(DO_a.nec!D6:D23)</f>
        <v>8</v>
      </c>
      <c r="D15" s="267"/>
      <c r="E15" s="114"/>
      <c r="J15" s="53"/>
    </row>
    <row r="16" spans="3:13" ht="4.5" customHeight="1">
      <c r="C16" s="53"/>
      <c r="D16" s="53"/>
      <c r="E16" s="114"/>
      <c r="J16" s="53"/>
      <c r="K16" s="53"/>
      <c r="L16" s="53"/>
    </row>
    <row r="17" spans="3:12" ht="22.5" customHeight="1">
      <c r="C17" s="266" t="s">
        <v>191</v>
      </c>
      <c r="D17" s="266"/>
      <c r="E17" s="114"/>
      <c r="J17" s="53"/>
      <c r="K17" s="272"/>
      <c r="L17" s="272"/>
    </row>
    <row r="18" spans="3:12" ht="37.5" customHeight="1">
      <c r="C18" s="265">
        <f>ROUND(M6/C15,2)</f>
        <v>0.25</v>
      </c>
      <c r="D18" s="265"/>
      <c r="E18" s="114"/>
      <c r="J18" s="53"/>
    </row>
    <row r="19" spans="3:12" ht="30" customHeight="1">
      <c r="C19" s="114"/>
      <c r="D19" s="114"/>
      <c r="E19" s="114"/>
      <c r="J19" s="114"/>
      <c r="K19" s="114"/>
      <c r="L19" s="114"/>
    </row>
    <row r="20" spans="3:12" ht="30" customHeight="1">
      <c r="C20" s="114"/>
      <c r="D20" s="114"/>
      <c r="E20" s="114"/>
      <c r="J20" s="114"/>
      <c r="K20" s="114"/>
      <c r="L20" s="114"/>
    </row>
    <row r="21" spans="3:12" ht="30" customHeight="1">
      <c r="C21" s="114"/>
      <c r="D21" s="114"/>
      <c r="E21" s="114"/>
      <c r="J21" s="114"/>
      <c r="K21" s="114"/>
      <c r="L21" s="114"/>
    </row>
    <row r="22" spans="3:12" ht="30" customHeight="1">
      <c r="C22" s="114"/>
      <c r="D22" s="114"/>
      <c r="E22" s="114"/>
      <c r="J22" s="114"/>
      <c r="K22" s="114"/>
      <c r="L22" s="114"/>
    </row>
    <row r="23" spans="3:12" ht="30" customHeight="1">
      <c r="C23" s="114"/>
      <c r="D23" s="114"/>
      <c r="E23" s="114"/>
      <c r="J23" s="114"/>
      <c r="K23" s="114"/>
      <c r="L23" s="114"/>
    </row>
    <row r="24" spans="3:12" ht="30" customHeight="1">
      <c r="C24" s="114"/>
      <c r="D24" s="114"/>
      <c r="E24" s="114"/>
      <c r="J24" s="114"/>
      <c r="K24" s="114"/>
      <c r="L24" s="114"/>
    </row>
    <row r="25" spans="3:12" ht="30" customHeight="1">
      <c r="C25" s="114"/>
      <c r="D25" s="114"/>
      <c r="E25" s="114"/>
      <c r="J25" s="114"/>
      <c r="K25" s="114"/>
      <c r="L25" s="114"/>
    </row>
    <row r="26" spans="3:12" ht="30" customHeight="1">
      <c r="C26" s="114"/>
      <c r="D26" s="114"/>
      <c r="E26" s="114"/>
      <c r="J26" s="114"/>
      <c r="K26" s="114"/>
      <c r="L26" s="114"/>
    </row>
    <row r="27" spans="3:12" ht="30" customHeight="1">
      <c r="C27" s="114"/>
      <c r="D27" s="114"/>
      <c r="E27" s="114"/>
      <c r="J27" s="114"/>
      <c r="K27" s="114"/>
      <c r="L27" s="114"/>
    </row>
    <row r="28" spans="3:12" ht="30" customHeight="1">
      <c r="C28" s="114"/>
      <c r="D28" s="114"/>
      <c r="E28" s="114"/>
      <c r="J28" s="114"/>
      <c r="K28" s="114"/>
      <c r="L28" s="114"/>
    </row>
    <row r="29" spans="3:12" ht="30" customHeight="1">
      <c r="C29" s="114"/>
      <c r="D29" s="114"/>
      <c r="E29" s="114"/>
      <c r="J29" s="114"/>
      <c r="K29" s="114"/>
      <c r="L29" s="114"/>
    </row>
    <row r="30" spans="3:12" ht="30" customHeight="1">
      <c r="C30" s="114"/>
      <c r="D30" s="114"/>
      <c r="E30" s="114"/>
      <c r="J30" s="114"/>
      <c r="K30" s="114"/>
      <c r="L30" s="114"/>
    </row>
    <row r="31" spans="3:12" ht="30" customHeight="1">
      <c r="C31" s="114"/>
      <c r="D31" s="114"/>
      <c r="E31" s="114"/>
      <c r="J31" s="114"/>
      <c r="K31" s="114"/>
      <c r="L31" s="114"/>
    </row>
    <row r="32" spans="3:12" ht="30" customHeight="1">
      <c r="C32" s="114"/>
      <c r="D32" s="114"/>
      <c r="E32" s="114"/>
      <c r="J32" s="114"/>
      <c r="K32" s="114"/>
      <c r="L32" s="114"/>
    </row>
    <row r="33" spans="3:12" ht="30" customHeight="1">
      <c r="C33" s="114"/>
      <c r="D33" s="114"/>
      <c r="E33" s="114"/>
      <c r="J33" s="114"/>
      <c r="K33" s="114"/>
      <c r="L33" s="114"/>
    </row>
    <row r="34" spans="3:12" ht="30" customHeight="1">
      <c r="C34" s="114"/>
      <c r="D34" s="114"/>
      <c r="E34" s="114"/>
      <c r="J34" s="114"/>
      <c r="K34" s="114"/>
      <c r="L34" s="114"/>
    </row>
    <row r="35" spans="3:12" ht="30" customHeight="1">
      <c r="C35" s="114"/>
      <c r="D35" s="114"/>
      <c r="E35" s="114"/>
      <c r="J35" s="114"/>
      <c r="K35" s="114"/>
      <c r="L35" s="114"/>
    </row>
    <row r="36" spans="3:12" ht="30" customHeight="1">
      <c r="C36" s="114"/>
      <c r="D36" s="114"/>
      <c r="E36" s="114"/>
      <c r="J36" s="114"/>
      <c r="K36" s="114"/>
      <c r="L36" s="114"/>
    </row>
    <row r="37" spans="3:12" ht="30" customHeight="1">
      <c r="C37" s="114"/>
      <c r="D37" s="114"/>
      <c r="E37" s="114"/>
      <c r="J37" s="114"/>
      <c r="K37" s="114"/>
      <c r="L37" s="114"/>
    </row>
    <row r="38" spans="3:12" ht="30" customHeight="1">
      <c r="C38" s="114"/>
      <c r="D38" s="114"/>
      <c r="E38" s="114"/>
      <c r="J38" s="114"/>
      <c r="K38" s="114"/>
      <c r="L38" s="114"/>
    </row>
    <row r="39" spans="3:12" ht="30" customHeight="1">
      <c r="C39" s="114"/>
      <c r="D39" s="114"/>
      <c r="E39" s="114"/>
      <c r="J39" s="114"/>
      <c r="K39" s="114"/>
      <c r="L39" s="114"/>
    </row>
    <row r="40" spans="3:12" ht="30" customHeight="1">
      <c r="C40" s="114"/>
      <c r="D40" s="114"/>
      <c r="E40" s="114"/>
      <c r="J40" s="114"/>
      <c r="K40" s="114"/>
      <c r="L40" s="114"/>
    </row>
    <row r="41" spans="3:12" ht="30" customHeight="1">
      <c r="C41" s="114"/>
      <c r="D41" s="114"/>
      <c r="E41" s="114"/>
      <c r="J41" s="114"/>
      <c r="K41" s="114"/>
      <c r="L41" s="114"/>
    </row>
    <row r="42" spans="3:12" ht="30" customHeight="1">
      <c r="C42" s="114"/>
      <c r="D42" s="114"/>
      <c r="E42" s="114"/>
      <c r="J42" s="114"/>
      <c r="K42" s="114"/>
      <c r="L42" s="114"/>
    </row>
    <row r="43" spans="3:12" ht="30" customHeight="1">
      <c r="C43" s="114"/>
      <c r="D43" s="114"/>
      <c r="E43" s="114"/>
      <c r="J43" s="114"/>
      <c r="K43" s="114"/>
      <c r="L43" s="114"/>
    </row>
    <row r="44" spans="3:12" ht="30" customHeight="1">
      <c r="C44" s="114"/>
      <c r="D44" s="114"/>
      <c r="E44" s="114"/>
      <c r="J44" s="114"/>
      <c r="K44" s="114"/>
      <c r="L44" s="114"/>
    </row>
    <row r="45" spans="3:12" ht="30" customHeight="1">
      <c r="C45" s="114"/>
      <c r="D45" s="114"/>
      <c r="E45" s="114"/>
      <c r="J45" s="114"/>
      <c r="K45" s="114"/>
      <c r="L45" s="114"/>
    </row>
    <row r="46" spans="3:12" ht="30" customHeight="1">
      <c r="C46" s="114"/>
      <c r="D46" s="114"/>
      <c r="E46" s="114"/>
      <c r="J46" s="114"/>
      <c r="K46" s="114"/>
      <c r="L46" s="114"/>
    </row>
    <row r="47" spans="3:12" ht="30" customHeight="1">
      <c r="C47" s="114"/>
      <c r="D47" s="114"/>
      <c r="E47" s="114"/>
      <c r="J47" s="114"/>
      <c r="K47" s="114"/>
      <c r="L47" s="114"/>
    </row>
    <row r="48" spans="3:12" ht="30" customHeight="1">
      <c r="C48" s="114"/>
      <c r="D48" s="114"/>
      <c r="E48" s="114"/>
      <c r="J48" s="114"/>
      <c r="K48" s="114"/>
      <c r="L48" s="114"/>
    </row>
    <row r="49" spans="3:12" ht="30" customHeight="1">
      <c r="C49" s="114"/>
      <c r="D49" s="114"/>
      <c r="E49" s="114"/>
      <c r="J49" s="114"/>
      <c r="K49" s="114"/>
      <c r="L49" s="114"/>
    </row>
    <row r="50" spans="3:12" ht="30" customHeight="1">
      <c r="C50" s="114"/>
      <c r="D50" s="114"/>
      <c r="E50" s="114"/>
      <c r="J50" s="114"/>
      <c r="K50" s="114"/>
      <c r="L50" s="114"/>
    </row>
    <row r="51" spans="3:12" ht="30" customHeight="1">
      <c r="C51" s="114"/>
      <c r="D51" s="114"/>
      <c r="E51" s="114"/>
      <c r="J51" s="114"/>
      <c r="K51" s="114"/>
      <c r="L51" s="114"/>
    </row>
    <row r="52" spans="3:12" ht="30" customHeight="1">
      <c r="C52" s="114"/>
      <c r="D52" s="114"/>
      <c r="E52" s="114"/>
      <c r="J52" s="114"/>
      <c r="K52" s="114"/>
      <c r="L52" s="114"/>
    </row>
    <row r="53" spans="3:12" ht="30" customHeight="1">
      <c r="C53" s="114"/>
      <c r="D53" s="114"/>
      <c r="E53" s="114"/>
      <c r="J53" s="114"/>
      <c r="K53" s="114"/>
      <c r="L53" s="114"/>
    </row>
    <row r="54" spans="3:12" ht="30" customHeight="1">
      <c r="C54" s="114"/>
      <c r="D54" s="114"/>
      <c r="E54" s="114"/>
      <c r="J54" s="114"/>
      <c r="K54" s="114"/>
      <c r="L54" s="114"/>
    </row>
    <row r="55" spans="3:12" ht="30" customHeight="1">
      <c r="C55" s="114"/>
      <c r="D55" s="114"/>
      <c r="E55" s="114"/>
      <c r="J55" s="114"/>
      <c r="K55" s="114"/>
      <c r="L55" s="114"/>
    </row>
    <row r="56" spans="3:12" ht="30" customHeight="1">
      <c r="C56" s="114"/>
      <c r="D56" s="114"/>
      <c r="E56" s="114"/>
      <c r="J56" s="114"/>
      <c r="K56" s="114"/>
      <c r="L56" s="114"/>
    </row>
    <row r="57" spans="3:12" ht="30" customHeight="1">
      <c r="C57" s="114"/>
      <c r="D57" s="114"/>
      <c r="E57" s="114"/>
      <c r="J57" s="114"/>
      <c r="K57" s="114"/>
      <c r="L57" s="114"/>
    </row>
    <row r="58" spans="3:12" ht="30" customHeight="1">
      <c r="C58" s="114"/>
      <c r="D58" s="114"/>
      <c r="E58" s="114"/>
      <c r="J58" s="114"/>
      <c r="K58" s="114"/>
      <c r="L58" s="114"/>
    </row>
    <row r="59" spans="3:12" ht="30" customHeight="1">
      <c r="C59" s="114"/>
      <c r="D59" s="114"/>
      <c r="E59" s="114"/>
      <c r="J59" s="114"/>
      <c r="K59" s="114"/>
      <c r="L59" s="114"/>
    </row>
    <row r="60" spans="3:12" ht="30" customHeight="1">
      <c r="C60" s="114"/>
      <c r="D60" s="114"/>
      <c r="E60" s="114"/>
      <c r="J60" s="114"/>
      <c r="K60" s="114"/>
      <c r="L60" s="114"/>
    </row>
    <row r="61" spans="3:12" ht="30" customHeight="1">
      <c r="C61" s="114"/>
      <c r="D61" s="114"/>
      <c r="E61" s="114"/>
      <c r="J61" s="114"/>
      <c r="K61" s="114"/>
      <c r="L61" s="114"/>
    </row>
    <row r="62" spans="3:12" ht="30" customHeight="1">
      <c r="C62" s="114"/>
      <c r="D62" s="114"/>
      <c r="E62" s="114"/>
      <c r="J62" s="114"/>
      <c r="K62" s="114"/>
      <c r="L62" s="114"/>
    </row>
    <row r="63" spans="3:12" ht="30" customHeight="1">
      <c r="C63" s="114"/>
      <c r="D63" s="114"/>
      <c r="E63" s="114"/>
      <c r="J63" s="114"/>
      <c r="K63" s="114"/>
      <c r="L63" s="114"/>
    </row>
    <row r="64" spans="3:12" ht="30" customHeight="1">
      <c r="C64" s="114"/>
      <c r="D64" s="114"/>
      <c r="E64" s="114"/>
      <c r="J64" s="114"/>
      <c r="K64" s="114"/>
      <c r="L64" s="114"/>
    </row>
    <row r="65" spans="3:12" ht="30" customHeight="1">
      <c r="C65" s="114"/>
      <c r="D65" s="114"/>
      <c r="E65" s="114"/>
      <c r="J65" s="114"/>
      <c r="K65" s="114"/>
      <c r="L65" s="114"/>
    </row>
    <row r="66" spans="3:12" ht="30" customHeight="1">
      <c r="C66" s="114"/>
      <c r="D66" s="114"/>
      <c r="E66" s="114"/>
      <c r="J66" s="114"/>
      <c r="K66" s="114"/>
      <c r="L66" s="114"/>
    </row>
    <row r="67" spans="3:12" ht="30" customHeight="1">
      <c r="C67" s="114"/>
      <c r="D67" s="114"/>
      <c r="E67" s="114"/>
      <c r="J67" s="114"/>
      <c r="K67" s="114"/>
      <c r="L67" s="114"/>
    </row>
    <row r="68" spans="3:12" ht="30" customHeight="1">
      <c r="C68" s="114"/>
      <c r="D68" s="114"/>
      <c r="E68" s="114"/>
      <c r="J68" s="114"/>
      <c r="K68" s="114"/>
      <c r="L68" s="114"/>
    </row>
    <row r="69" spans="3:12" ht="30" customHeight="1">
      <c r="C69" s="114"/>
      <c r="D69" s="114"/>
      <c r="E69" s="114"/>
      <c r="J69" s="114"/>
      <c r="K69" s="114"/>
      <c r="L69" s="114"/>
    </row>
    <row r="70" spans="3:12" ht="30" customHeight="1">
      <c r="C70" s="114"/>
      <c r="D70" s="114"/>
      <c r="E70" s="114"/>
      <c r="J70" s="114"/>
      <c r="K70" s="114"/>
      <c r="L70" s="114"/>
    </row>
    <row r="71" spans="3:12" ht="30" customHeight="1">
      <c r="C71" s="114"/>
      <c r="D71" s="114"/>
      <c r="E71" s="114"/>
      <c r="J71" s="114"/>
      <c r="K71" s="114"/>
      <c r="L71" s="114"/>
    </row>
    <row r="72" spans="3:12" ht="30" customHeight="1">
      <c r="C72" s="114"/>
      <c r="D72" s="114"/>
      <c r="E72" s="114"/>
      <c r="J72" s="114"/>
      <c r="K72" s="114"/>
      <c r="L72" s="114"/>
    </row>
    <row r="73" spans="3:12" ht="30" customHeight="1">
      <c r="C73" s="114"/>
      <c r="D73" s="114"/>
      <c r="E73" s="114"/>
      <c r="J73" s="114"/>
      <c r="K73" s="114"/>
      <c r="L73" s="114"/>
    </row>
    <row r="74" spans="3:12" ht="30" customHeight="1">
      <c r="C74" s="114"/>
      <c r="D74" s="114"/>
      <c r="E74" s="114"/>
      <c r="J74" s="114"/>
      <c r="K74" s="114"/>
      <c r="L74" s="114"/>
    </row>
    <row r="75" spans="3:12" ht="30" customHeight="1">
      <c r="C75" s="114"/>
      <c r="D75" s="114"/>
      <c r="E75" s="114"/>
      <c r="J75" s="114"/>
      <c r="K75" s="114"/>
      <c r="L75" s="114"/>
    </row>
    <row r="76" spans="3:12" ht="30" customHeight="1">
      <c r="C76" s="114"/>
      <c r="D76" s="114"/>
      <c r="E76" s="114"/>
      <c r="J76" s="114"/>
      <c r="K76" s="114"/>
      <c r="L76" s="114"/>
    </row>
    <row r="77" spans="3:12" ht="30" customHeight="1">
      <c r="C77" s="114"/>
      <c r="D77" s="114"/>
      <c r="E77" s="114"/>
      <c r="J77" s="114"/>
      <c r="K77" s="114"/>
      <c r="L77" s="114"/>
    </row>
    <row r="78" spans="3:12" ht="30" customHeight="1">
      <c r="C78" s="114"/>
      <c r="D78" s="114"/>
      <c r="E78" s="114"/>
      <c r="J78" s="114"/>
      <c r="K78" s="114"/>
      <c r="L78" s="114"/>
    </row>
    <row r="79" spans="3:12" ht="30" customHeight="1">
      <c r="C79" s="114"/>
      <c r="D79" s="114"/>
      <c r="E79" s="114"/>
      <c r="J79" s="114"/>
      <c r="K79" s="114"/>
      <c r="L79" s="114"/>
    </row>
    <row r="80" spans="3:12" ht="30" customHeight="1">
      <c r="C80" s="114"/>
      <c r="D80" s="114"/>
      <c r="E80" s="114"/>
      <c r="J80" s="114"/>
      <c r="K80" s="114"/>
      <c r="L80" s="114"/>
    </row>
    <row r="81" spans="3:12" ht="30" customHeight="1">
      <c r="C81" s="114"/>
      <c r="D81" s="114"/>
      <c r="E81" s="114"/>
      <c r="J81" s="114"/>
      <c r="K81" s="114"/>
      <c r="L81" s="114"/>
    </row>
    <row r="82" spans="3:12" ht="30" customHeight="1">
      <c r="C82" s="114"/>
      <c r="D82" s="114"/>
      <c r="E82" s="114"/>
      <c r="J82" s="114"/>
      <c r="K82" s="114"/>
      <c r="L82" s="114"/>
    </row>
    <row r="83" spans="3:12" ht="30" customHeight="1">
      <c r="C83" s="114"/>
      <c r="D83" s="114"/>
      <c r="E83" s="114"/>
      <c r="J83" s="114"/>
      <c r="K83" s="114"/>
      <c r="L83" s="114"/>
    </row>
    <row r="84" spans="3:12" ht="30" customHeight="1">
      <c r="C84" s="114"/>
      <c r="D84" s="114"/>
      <c r="E84" s="114"/>
      <c r="J84" s="114"/>
      <c r="K84" s="114"/>
      <c r="L84" s="114"/>
    </row>
    <row r="85" spans="3:12" ht="30" customHeight="1">
      <c r="C85" s="114"/>
      <c r="D85" s="114"/>
      <c r="E85" s="114"/>
      <c r="J85" s="114"/>
      <c r="K85" s="114"/>
      <c r="L85" s="114"/>
    </row>
    <row r="86" spans="3:12" ht="30" customHeight="1">
      <c r="C86" s="114"/>
      <c r="D86" s="114"/>
      <c r="E86" s="114"/>
      <c r="J86" s="114"/>
      <c r="K86" s="114"/>
      <c r="L86" s="114"/>
    </row>
    <row r="87" spans="3:12" ht="30" customHeight="1">
      <c r="C87" s="114"/>
      <c r="D87" s="114"/>
      <c r="E87" s="114"/>
      <c r="J87" s="114"/>
      <c r="K87" s="114"/>
      <c r="L87" s="114"/>
    </row>
    <row r="88" spans="3:12" ht="30" customHeight="1">
      <c r="C88" s="114"/>
      <c r="D88" s="114"/>
      <c r="E88" s="114"/>
      <c r="J88" s="114"/>
      <c r="K88" s="114"/>
      <c r="L88" s="114"/>
    </row>
    <row r="89" spans="3:12" ht="30" customHeight="1">
      <c r="C89" s="114"/>
      <c r="D89" s="114"/>
      <c r="E89" s="114"/>
      <c r="J89" s="114"/>
      <c r="K89" s="114"/>
      <c r="L89" s="114"/>
    </row>
    <row r="90" spans="3:12" ht="30" customHeight="1">
      <c r="C90" s="114"/>
      <c r="D90" s="114"/>
      <c r="E90" s="114"/>
      <c r="J90" s="114"/>
      <c r="K90" s="114"/>
      <c r="L90" s="114"/>
    </row>
    <row r="91" spans="3:12" ht="30" customHeight="1">
      <c r="C91" s="114"/>
      <c r="D91" s="114"/>
      <c r="E91" s="114"/>
      <c r="J91" s="114"/>
      <c r="K91" s="114"/>
      <c r="L91" s="114"/>
    </row>
    <row r="92" spans="3:12" ht="30" customHeight="1">
      <c r="C92" s="114"/>
      <c r="D92" s="114"/>
      <c r="E92" s="114"/>
      <c r="J92" s="114"/>
      <c r="K92" s="114"/>
      <c r="L92" s="114"/>
    </row>
    <row r="93" spans="3:12" ht="30" customHeight="1">
      <c r="C93" s="114"/>
      <c r="D93" s="114"/>
      <c r="E93" s="114"/>
      <c r="J93" s="114"/>
      <c r="K93" s="114"/>
      <c r="L93" s="114"/>
    </row>
    <row r="94" spans="3:12" ht="30" customHeight="1">
      <c r="C94" s="114"/>
      <c r="D94" s="114"/>
      <c r="E94" s="114"/>
      <c r="J94" s="114"/>
      <c r="K94" s="114"/>
      <c r="L94" s="114"/>
    </row>
    <row r="95" spans="3:12" ht="30" customHeight="1">
      <c r="C95" s="114"/>
      <c r="D95" s="114"/>
      <c r="E95" s="114"/>
      <c r="J95" s="114"/>
      <c r="K95" s="114"/>
      <c r="L95" s="114"/>
    </row>
    <row r="96" spans="3:12" ht="30" customHeight="1">
      <c r="C96" s="114"/>
      <c r="D96" s="114"/>
      <c r="E96" s="114"/>
      <c r="J96" s="114"/>
      <c r="K96" s="114"/>
      <c r="L96" s="114"/>
    </row>
    <row r="97" spans="3:12" ht="30" customHeight="1">
      <c r="C97" s="114"/>
      <c r="D97" s="114"/>
      <c r="E97" s="114"/>
      <c r="J97" s="114"/>
      <c r="K97" s="114"/>
      <c r="L97" s="114"/>
    </row>
    <row r="98" spans="3:12" ht="30" customHeight="1">
      <c r="C98" s="114"/>
      <c r="D98" s="114"/>
      <c r="E98" s="114"/>
      <c r="J98" s="114"/>
      <c r="K98" s="114"/>
      <c r="L98" s="114"/>
    </row>
    <row r="99" spans="3:12" ht="30" customHeight="1">
      <c r="C99" s="114"/>
      <c r="D99" s="114"/>
      <c r="E99" s="114"/>
      <c r="J99" s="114"/>
      <c r="K99" s="114"/>
      <c r="L99" s="114"/>
    </row>
    <row r="100" spans="3:12" ht="30" customHeight="1">
      <c r="C100" s="114"/>
      <c r="D100" s="114"/>
      <c r="E100" s="114"/>
      <c r="J100" s="114"/>
      <c r="K100" s="114"/>
      <c r="L100" s="114"/>
    </row>
    <row r="101" spans="3:12" ht="30" customHeight="1">
      <c r="C101" s="114"/>
      <c r="D101" s="114"/>
      <c r="E101" s="114"/>
      <c r="J101" s="114"/>
      <c r="K101" s="114"/>
      <c r="L101" s="114"/>
    </row>
    <row r="102" spans="3:12" ht="30" customHeight="1">
      <c r="C102" s="114"/>
      <c r="D102" s="114"/>
      <c r="E102" s="114"/>
      <c r="J102" s="114"/>
      <c r="K102" s="114"/>
      <c r="L102" s="114"/>
    </row>
    <row r="103" spans="3:12" ht="30" customHeight="1">
      <c r="C103" s="114"/>
      <c r="D103" s="114"/>
      <c r="E103" s="114"/>
      <c r="J103" s="114"/>
      <c r="K103" s="114"/>
      <c r="L103" s="114"/>
    </row>
    <row r="104" spans="3:12" ht="30" customHeight="1">
      <c r="C104" s="114"/>
      <c r="D104" s="114"/>
      <c r="E104" s="114"/>
      <c r="J104" s="114"/>
      <c r="K104" s="114"/>
      <c r="L104" s="114"/>
    </row>
    <row r="105" spans="3:12" ht="30" customHeight="1">
      <c r="C105" s="114"/>
      <c r="D105" s="114"/>
      <c r="E105" s="114"/>
      <c r="J105" s="114"/>
      <c r="K105" s="114"/>
      <c r="L105" s="114"/>
    </row>
    <row r="106" spans="3:12" ht="30" customHeight="1">
      <c r="C106" s="114"/>
      <c r="D106" s="114"/>
      <c r="E106" s="114"/>
      <c r="J106" s="114"/>
      <c r="K106" s="114"/>
      <c r="L106" s="114"/>
    </row>
    <row r="107" spans="3:12" ht="30" customHeight="1">
      <c r="C107" s="114"/>
      <c r="D107" s="114"/>
      <c r="E107" s="114"/>
      <c r="J107" s="114"/>
      <c r="K107" s="114"/>
      <c r="L107" s="114"/>
    </row>
    <row r="108" spans="3:12" ht="30" customHeight="1">
      <c r="C108" s="114"/>
      <c r="D108" s="114"/>
      <c r="E108" s="114"/>
      <c r="J108" s="114"/>
      <c r="K108" s="114"/>
      <c r="L108" s="114"/>
    </row>
    <row r="109" spans="3:12" ht="30" customHeight="1">
      <c r="C109" s="114"/>
      <c r="D109" s="114"/>
      <c r="E109" s="114"/>
      <c r="J109" s="114"/>
      <c r="K109" s="114"/>
      <c r="L109" s="114"/>
    </row>
    <row r="110" spans="3:12" ht="30" customHeight="1">
      <c r="C110" s="114"/>
      <c r="D110" s="114"/>
      <c r="E110" s="114"/>
      <c r="J110" s="114"/>
      <c r="K110" s="114"/>
      <c r="L110" s="114"/>
    </row>
    <row r="111" spans="3:12" ht="30" customHeight="1">
      <c r="C111" s="114"/>
      <c r="D111" s="114"/>
      <c r="E111" s="114"/>
      <c r="J111" s="114"/>
      <c r="K111" s="114"/>
      <c r="L111" s="114"/>
    </row>
    <row r="112" spans="3:12" ht="30" customHeight="1">
      <c r="C112" s="114"/>
      <c r="D112" s="114"/>
      <c r="E112" s="114"/>
      <c r="J112" s="114"/>
      <c r="K112" s="114"/>
      <c r="L112" s="114"/>
    </row>
    <row r="113" spans="3:12" ht="30" customHeight="1">
      <c r="C113" s="114"/>
      <c r="D113" s="114"/>
      <c r="E113" s="114"/>
      <c r="J113" s="114"/>
      <c r="K113" s="114"/>
      <c r="L113" s="114"/>
    </row>
    <row r="114" spans="3:12" ht="30" customHeight="1">
      <c r="C114" s="114"/>
      <c r="D114" s="114"/>
      <c r="E114" s="114"/>
      <c r="J114" s="114"/>
      <c r="K114" s="114"/>
      <c r="L114" s="114"/>
    </row>
    <row r="115" spans="3:12" ht="30" customHeight="1">
      <c r="C115" s="114"/>
      <c r="D115" s="114"/>
      <c r="E115" s="114"/>
      <c r="J115" s="114"/>
      <c r="K115" s="114"/>
      <c r="L115" s="114"/>
    </row>
    <row r="116" spans="3:12" ht="30" customHeight="1">
      <c r="C116" s="114"/>
      <c r="D116" s="114"/>
      <c r="E116" s="114"/>
      <c r="J116" s="114"/>
      <c r="K116" s="114"/>
      <c r="L116" s="114"/>
    </row>
    <row r="117" spans="3:12" ht="30" customHeight="1">
      <c r="C117" s="114"/>
      <c r="D117" s="114"/>
      <c r="E117" s="114"/>
      <c r="J117" s="114"/>
      <c r="K117" s="114"/>
      <c r="L117" s="114"/>
    </row>
    <row r="118" spans="3:12" ht="30" customHeight="1">
      <c r="C118" s="114"/>
      <c r="D118" s="114"/>
      <c r="E118" s="114"/>
      <c r="J118" s="114"/>
      <c r="K118" s="114"/>
      <c r="L118" s="114"/>
    </row>
    <row r="119" spans="3:12" ht="30" customHeight="1">
      <c r="C119" s="114"/>
      <c r="D119" s="114"/>
      <c r="E119" s="114"/>
      <c r="J119" s="114"/>
      <c r="K119" s="114"/>
      <c r="L119" s="114"/>
    </row>
    <row r="120" spans="3:12" ht="30" customHeight="1">
      <c r="C120" s="114"/>
      <c r="D120" s="114"/>
      <c r="E120" s="114"/>
      <c r="J120" s="114"/>
      <c r="K120" s="114"/>
      <c r="L120" s="114"/>
    </row>
    <row r="121" spans="3:12" ht="30" customHeight="1">
      <c r="C121" s="114"/>
      <c r="D121" s="114"/>
      <c r="E121" s="114"/>
      <c r="J121" s="114"/>
      <c r="K121" s="114"/>
      <c r="L121" s="114"/>
    </row>
    <row r="122" spans="3:12" ht="30" customHeight="1">
      <c r="C122" s="114"/>
      <c r="D122" s="114"/>
      <c r="E122" s="114"/>
      <c r="J122" s="114"/>
      <c r="K122" s="114"/>
      <c r="L122" s="114"/>
    </row>
    <row r="123" spans="3:12" ht="30" customHeight="1">
      <c r="C123" s="114"/>
      <c r="D123" s="114"/>
      <c r="E123" s="114"/>
      <c r="J123" s="114"/>
      <c r="K123" s="114"/>
      <c r="L123" s="114"/>
    </row>
    <row r="124" spans="3:12" ht="30" customHeight="1">
      <c r="C124" s="114"/>
      <c r="D124" s="114"/>
      <c r="E124" s="114"/>
      <c r="J124" s="114"/>
      <c r="K124" s="114"/>
      <c r="L124" s="114"/>
    </row>
    <row r="125" spans="3:12" ht="30" customHeight="1">
      <c r="C125" s="114"/>
      <c r="D125" s="114"/>
      <c r="E125" s="114"/>
      <c r="J125" s="114"/>
      <c r="K125" s="114"/>
      <c r="L125" s="114"/>
    </row>
    <row r="126" spans="3:12" ht="30" customHeight="1">
      <c r="C126" s="114"/>
      <c r="D126" s="114"/>
      <c r="E126" s="114"/>
      <c r="J126" s="114"/>
      <c r="K126" s="114"/>
      <c r="L126" s="114"/>
    </row>
    <row r="127" spans="3:12" ht="30" customHeight="1">
      <c r="C127" s="114"/>
      <c r="D127" s="114"/>
      <c r="E127" s="114"/>
      <c r="J127" s="114"/>
      <c r="K127" s="114"/>
      <c r="L127" s="114"/>
    </row>
    <row r="128" spans="3:12" ht="30" customHeight="1">
      <c r="C128" s="114"/>
      <c r="D128" s="114"/>
      <c r="E128" s="114"/>
      <c r="J128" s="114"/>
      <c r="K128" s="114"/>
      <c r="L128" s="114"/>
    </row>
    <row r="129" spans="3:12" ht="30" customHeight="1">
      <c r="C129" s="114"/>
      <c r="D129" s="114"/>
      <c r="E129" s="114"/>
      <c r="J129" s="114"/>
      <c r="K129" s="114"/>
      <c r="L129" s="114"/>
    </row>
    <row r="130" spans="3:12" ht="30" customHeight="1">
      <c r="C130" s="114"/>
      <c r="D130" s="114"/>
      <c r="E130" s="114"/>
      <c r="J130" s="114"/>
      <c r="K130" s="114"/>
      <c r="L130" s="114"/>
    </row>
    <row r="131" spans="3:12" ht="30" customHeight="1">
      <c r="C131" s="114"/>
      <c r="D131" s="114"/>
      <c r="E131" s="114"/>
      <c r="J131" s="114"/>
      <c r="K131" s="114"/>
      <c r="L131" s="114"/>
    </row>
    <row r="132" spans="3:12" ht="30" customHeight="1">
      <c r="C132" s="114"/>
      <c r="D132" s="114"/>
      <c r="E132" s="114"/>
      <c r="J132" s="114"/>
      <c r="K132" s="114"/>
      <c r="L132" s="114"/>
    </row>
    <row r="133" spans="3:12" ht="30" customHeight="1">
      <c r="C133" s="114"/>
      <c r="D133" s="114"/>
      <c r="E133" s="114"/>
      <c r="J133" s="114"/>
      <c r="K133" s="114"/>
      <c r="L133" s="114"/>
    </row>
    <row r="134" spans="3:12" ht="30" customHeight="1">
      <c r="C134" s="114"/>
      <c r="D134" s="114"/>
      <c r="E134" s="114"/>
      <c r="J134" s="114"/>
      <c r="K134" s="114"/>
      <c r="L134" s="114"/>
    </row>
    <row r="135" spans="3:12" ht="30" customHeight="1">
      <c r="C135" s="114"/>
      <c r="D135" s="114"/>
      <c r="E135" s="114"/>
      <c r="J135" s="114"/>
      <c r="K135" s="114"/>
      <c r="L135" s="114"/>
    </row>
    <row r="136" spans="3:12" ht="30" customHeight="1">
      <c r="C136" s="114"/>
      <c r="D136" s="114"/>
      <c r="E136" s="114"/>
      <c r="J136" s="114"/>
      <c r="K136" s="114"/>
      <c r="L136" s="114"/>
    </row>
    <row r="137" spans="3:12" ht="30" customHeight="1">
      <c r="C137" s="114"/>
      <c r="D137" s="114"/>
      <c r="E137" s="114"/>
      <c r="J137" s="114"/>
      <c r="K137" s="114"/>
      <c r="L137" s="114"/>
    </row>
    <row r="138" spans="3:12" ht="30" customHeight="1">
      <c r="C138" s="114"/>
      <c r="D138" s="114"/>
      <c r="E138" s="114"/>
      <c r="J138" s="114"/>
      <c r="K138" s="114"/>
      <c r="L138" s="114"/>
    </row>
    <row r="139" spans="3:12" ht="30" customHeight="1">
      <c r="C139" s="114"/>
      <c r="D139" s="114"/>
      <c r="E139" s="114"/>
      <c r="J139" s="114"/>
      <c r="K139" s="114"/>
      <c r="L139" s="114"/>
    </row>
    <row r="140" spans="3:12" ht="30" customHeight="1">
      <c r="C140" s="114"/>
      <c r="D140" s="114"/>
      <c r="E140" s="114"/>
      <c r="J140" s="114"/>
      <c r="K140" s="114"/>
      <c r="L140" s="114"/>
    </row>
    <row r="141" spans="3:12" ht="30" customHeight="1">
      <c r="C141" s="114"/>
      <c r="D141" s="114"/>
      <c r="E141" s="114"/>
      <c r="J141" s="114"/>
      <c r="K141" s="114"/>
      <c r="L141" s="114"/>
    </row>
    <row r="142" spans="3:12" ht="30" customHeight="1">
      <c r="C142" s="114"/>
      <c r="D142" s="114"/>
      <c r="E142" s="114"/>
      <c r="J142" s="114"/>
      <c r="K142" s="114"/>
      <c r="L142" s="114"/>
    </row>
    <row r="143" spans="3:12" ht="30" customHeight="1">
      <c r="C143" s="114"/>
      <c r="D143" s="114"/>
      <c r="E143" s="114"/>
      <c r="J143" s="114"/>
      <c r="K143" s="114"/>
      <c r="L143" s="114"/>
    </row>
    <row r="144" spans="3:12" ht="30" customHeight="1">
      <c r="C144" s="114"/>
      <c r="D144" s="114"/>
      <c r="E144" s="114"/>
      <c r="J144" s="114"/>
      <c r="K144" s="114"/>
      <c r="L144" s="114"/>
    </row>
    <row r="145" spans="3:12" ht="30" customHeight="1">
      <c r="C145" s="114"/>
      <c r="D145" s="114"/>
      <c r="E145" s="114"/>
      <c r="J145" s="114"/>
      <c r="K145" s="114"/>
      <c r="L145" s="114"/>
    </row>
    <row r="146" spans="3:12" ht="30" customHeight="1">
      <c r="C146" s="114"/>
      <c r="D146" s="114"/>
      <c r="E146" s="114"/>
      <c r="J146" s="114"/>
      <c r="K146" s="114"/>
      <c r="L146" s="114"/>
    </row>
    <row r="147" spans="3:12" ht="30" customHeight="1">
      <c r="C147" s="114"/>
      <c r="D147" s="114"/>
      <c r="E147" s="114"/>
      <c r="J147" s="114"/>
      <c r="K147" s="114"/>
      <c r="L147" s="114"/>
    </row>
    <row r="148" spans="3:12" ht="30" customHeight="1">
      <c r="C148" s="114"/>
      <c r="D148" s="114"/>
      <c r="E148" s="114"/>
      <c r="J148" s="114"/>
      <c r="K148" s="114"/>
      <c r="L148" s="114"/>
    </row>
    <row r="149" spans="3:12" ht="30" customHeight="1">
      <c r="C149" s="114"/>
      <c r="D149" s="114"/>
      <c r="E149" s="114"/>
      <c r="J149" s="114"/>
      <c r="K149" s="114"/>
      <c r="L149" s="114"/>
    </row>
    <row r="150" spans="3:12" ht="30" customHeight="1">
      <c r="C150" s="114"/>
      <c r="D150" s="114"/>
      <c r="E150" s="114"/>
      <c r="J150" s="114"/>
      <c r="K150" s="114"/>
      <c r="L150" s="114"/>
    </row>
    <row r="151" spans="3:12" ht="30" customHeight="1">
      <c r="C151" s="114"/>
      <c r="D151" s="114"/>
      <c r="E151" s="114"/>
      <c r="J151" s="114"/>
      <c r="K151" s="114"/>
      <c r="L151" s="114"/>
    </row>
    <row r="152" spans="3:12" ht="30" customHeight="1">
      <c r="C152" s="114"/>
      <c r="D152" s="114"/>
      <c r="E152" s="114"/>
      <c r="J152" s="114"/>
      <c r="K152" s="114"/>
      <c r="L152" s="114"/>
    </row>
    <row r="153" spans="3:12" ht="30" customHeight="1">
      <c r="C153" s="114"/>
      <c r="D153" s="114"/>
      <c r="E153" s="114"/>
      <c r="J153" s="114"/>
      <c r="K153" s="114"/>
      <c r="L153" s="114"/>
    </row>
    <row r="154" spans="3:12" ht="30" customHeight="1">
      <c r="C154" s="114"/>
      <c r="D154" s="114"/>
      <c r="E154" s="114"/>
      <c r="J154" s="114"/>
      <c r="K154" s="114"/>
      <c r="L154" s="114"/>
    </row>
    <row r="155" spans="3:12" ht="30" customHeight="1">
      <c r="C155" s="114"/>
      <c r="D155" s="114"/>
      <c r="E155" s="114"/>
      <c r="J155" s="114"/>
      <c r="K155" s="114"/>
      <c r="L155" s="114"/>
    </row>
    <row r="156" spans="3:12" ht="30" customHeight="1">
      <c r="C156" s="114"/>
      <c r="D156" s="114"/>
      <c r="E156" s="114"/>
      <c r="J156" s="114"/>
      <c r="K156" s="114"/>
      <c r="L156" s="114"/>
    </row>
    <row r="157" spans="3:12" ht="30" customHeight="1">
      <c r="C157" s="114"/>
      <c r="D157" s="114"/>
      <c r="E157" s="114"/>
      <c r="J157" s="114"/>
      <c r="K157" s="114"/>
      <c r="L157" s="114"/>
    </row>
    <row r="158" spans="3:12" ht="30" customHeight="1">
      <c r="C158" s="114"/>
      <c r="D158" s="114"/>
      <c r="E158" s="114"/>
      <c r="J158" s="114"/>
      <c r="K158" s="114"/>
      <c r="L158" s="114"/>
    </row>
    <row r="159" spans="3:12" ht="30" customHeight="1">
      <c r="C159" s="114"/>
      <c r="D159" s="114"/>
      <c r="E159" s="114"/>
      <c r="J159" s="114"/>
      <c r="K159" s="114"/>
      <c r="L159" s="114"/>
    </row>
    <row r="160" spans="3:12" ht="30" customHeight="1">
      <c r="C160" s="114"/>
      <c r="D160" s="114"/>
      <c r="E160" s="114"/>
      <c r="J160" s="114"/>
      <c r="K160" s="114"/>
      <c r="L160" s="114"/>
    </row>
    <row r="161" spans="3:12" ht="30" customHeight="1">
      <c r="C161" s="114"/>
      <c r="D161" s="114"/>
      <c r="E161" s="114"/>
      <c r="J161" s="114"/>
      <c r="K161" s="114"/>
      <c r="L161" s="114"/>
    </row>
    <row r="162" spans="3:12" ht="30" customHeight="1">
      <c r="C162" s="114"/>
      <c r="D162" s="114"/>
      <c r="E162" s="114"/>
      <c r="J162" s="114"/>
      <c r="K162" s="114"/>
      <c r="L162" s="114"/>
    </row>
    <row r="163" spans="3:12" ht="30" customHeight="1">
      <c r="C163" s="114"/>
      <c r="D163" s="114"/>
      <c r="E163" s="114"/>
      <c r="J163" s="114"/>
      <c r="K163" s="114"/>
      <c r="L163" s="114"/>
    </row>
    <row r="164" spans="3:12" ht="30" customHeight="1">
      <c r="C164" s="114"/>
      <c r="D164" s="114"/>
      <c r="E164" s="114"/>
      <c r="J164" s="114"/>
      <c r="K164" s="114"/>
      <c r="L164" s="114"/>
    </row>
    <row r="165" spans="3:12" ht="30" customHeight="1">
      <c r="C165" s="114"/>
      <c r="D165" s="114"/>
      <c r="E165" s="114"/>
      <c r="J165" s="114"/>
      <c r="K165" s="114"/>
      <c r="L165" s="114"/>
    </row>
    <row r="166" spans="3:12" ht="30" customHeight="1">
      <c r="C166" s="114"/>
      <c r="D166" s="114"/>
      <c r="E166" s="114"/>
      <c r="J166" s="114"/>
      <c r="K166" s="114"/>
      <c r="L166" s="114"/>
    </row>
    <row r="167" spans="3:12" ht="30" customHeight="1">
      <c r="C167" s="114"/>
      <c r="D167" s="114"/>
      <c r="E167" s="114"/>
      <c r="J167" s="114"/>
      <c r="K167" s="114"/>
      <c r="L167" s="114"/>
    </row>
    <row r="168" spans="3:12" ht="30" customHeight="1">
      <c r="C168" s="114"/>
      <c r="D168" s="114"/>
      <c r="E168" s="114"/>
      <c r="J168" s="114"/>
      <c r="K168" s="114"/>
      <c r="L168" s="114"/>
    </row>
    <row r="169" spans="3:12" ht="30" customHeight="1">
      <c r="C169" s="114"/>
      <c r="D169" s="114"/>
      <c r="E169" s="114"/>
      <c r="J169" s="114"/>
      <c r="K169" s="114"/>
      <c r="L169" s="114"/>
    </row>
    <row r="170" spans="3:12" ht="30" customHeight="1">
      <c r="C170" s="114"/>
      <c r="D170" s="114"/>
      <c r="E170" s="114"/>
      <c r="J170" s="114"/>
      <c r="K170" s="114"/>
      <c r="L170" s="114"/>
    </row>
    <row r="171" spans="3:12" ht="30" customHeight="1">
      <c r="C171" s="114"/>
      <c r="D171" s="114"/>
      <c r="E171" s="114"/>
      <c r="J171" s="114"/>
      <c r="K171" s="114"/>
      <c r="L171" s="114"/>
    </row>
    <row r="172" spans="3:12" ht="30" customHeight="1">
      <c r="C172" s="114"/>
      <c r="D172" s="114"/>
      <c r="E172" s="114"/>
      <c r="J172" s="114"/>
      <c r="K172" s="114"/>
      <c r="L172" s="114"/>
    </row>
    <row r="173" spans="3:12" ht="30" customHeight="1">
      <c r="C173" s="114"/>
      <c r="D173" s="114"/>
      <c r="E173" s="114"/>
      <c r="J173" s="114"/>
      <c r="K173" s="114"/>
      <c r="L173" s="114"/>
    </row>
    <row r="174" spans="3:12" ht="30" customHeight="1">
      <c r="C174" s="114"/>
      <c r="D174" s="114"/>
      <c r="E174" s="114"/>
      <c r="J174" s="114"/>
      <c r="K174" s="114"/>
      <c r="L174" s="114"/>
    </row>
    <row r="175" spans="3:12" ht="30" customHeight="1">
      <c r="C175" s="114"/>
      <c r="D175" s="114"/>
      <c r="E175" s="114"/>
      <c r="J175" s="114"/>
      <c r="K175" s="114"/>
      <c r="L175" s="114"/>
    </row>
    <row r="176" spans="3:12" ht="30" customHeight="1">
      <c r="C176" s="114"/>
      <c r="D176" s="114"/>
      <c r="E176" s="114"/>
      <c r="J176" s="114"/>
      <c r="K176" s="114"/>
      <c r="L176" s="114"/>
    </row>
    <row r="177" spans="3:12" ht="30" customHeight="1">
      <c r="C177" s="114"/>
      <c r="D177" s="114"/>
      <c r="E177" s="114"/>
      <c r="J177" s="114"/>
      <c r="K177" s="114"/>
      <c r="L177" s="114"/>
    </row>
    <row r="178" spans="3:12" ht="30" customHeight="1">
      <c r="C178" s="114"/>
      <c r="D178" s="114"/>
      <c r="E178" s="114"/>
      <c r="J178" s="114"/>
      <c r="K178" s="114"/>
      <c r="L178" s="114"/>
    </row>
    <row r="179" spans="3:12" ht="30" customHeight="1">
      <c r="C179" s="114"/>
      <c r="D179" s="114"/>
      <c r="E179" s="114"/>
      <c r="J179" s="114"/>
      <c r="K179" s="114"/>
      <c r="L179" s="114"/>
    </row>
    <row r="180" spans="3:12" ht="30" customHeight="1">
      <c r="C180" s="114"/>
      <c r="D180" s="114"/>
      <c r="E180" s="114"/>
      <c r="J180" s="114"/>
      <c r="K180" s="114"/>
      <c r="L180" s="114"/>
    </row>
    <row r="181" spans="3:12" ht="30" customHeight="1">
      <c r="C181" s="114"/>
      <c r="D181" s="114"/>
      <c r="E181" s="114"/>
      <c r="J181" s="114"/>
      <c r="K181" s="114"/>
      <c r="L181" s="114"/>
    </row>
    <row r="182" spans="3:12" ht="30" customHeight="1">
      <c r="C182" s="114"/>
      <c r="D182" s="114"/>
      <c r="E182" s="114"/>
      <c r="J182" s="114"/>
      <c r="K182" s="114"/>
      <c r="L182" s="114"/>
    </row>
    <row r="183" spans="3:12" ht="30" customHeight="1">
      <c r="C183" s="114"/>
      <c r="D183" s="114"/>
      <c r="E183" s="114"/>
      <c r="J183" s="114"/>
      <c r="K183" s="114"/>
      <c r="L183" s="114"/>
    </row>
    <row r="184" spans="3:12" ht="30" customHeight="1">
      <c r="C184" s="114"/>
      <c r="D184" s="114"/>
      <c r="E184" s="114"/>
      <c r="J184" s="114"/>
      <c r="K184" s="114"/>
      <c r="L184" s="114"/>
    </row>
    <row r="185" spans="3:12" ht="30" customHeight="1">
      <c r="C185" s="114"/>
      <c r="D185" s="114"/>
      <c r="E185" s="114"/>
      <c r="J185" s="114"/>
      <c r="K185" s="114"/>
      <c r="L185" s="114"/>
    </row>
    <row r="186" spans="3:12" ht="30" customHeight="1">
      <c r="C186" s="114"/>
      <c r="D186" s="114"/>
      <c r="E186" s="114"/>
      <c r="J186" s="114"/>
      <c r="K186" s="114"/>
      <c r="L186" s="114"/>
    </row>
    <row r="187" spans="3:12" ht="30" customHeight="1">
      <c r="C187" s="114"/>
      <c r="D187" s="114"/>
      <c r="E187" s="114"/>
      <c r="J187" s="114"/>
      <c r="K187" s="114"/>
      <c r="L187" s="114"/>
    </row>
    <row r="188" spans="3:12" ht="30" customHeight="1">
      <c r="C188" s="114"/>
      <c r="D188" s="114"/>
      <c r="E188" s="114"/>
      <c r="J188" s="114"/>
      <c r="K188" s="114"/>
      <c r="L188" s="114"/>
    </row>
    <row r="189" spans="3:12" ht="30" customHeight="1">
      <c r="C189" s="114"/>
      <c r="D189" s="114"/>
      <c r="E189" s="114"/>
      <c r="J189" s="114"/>
      <c r="K189" s="114"/>
      <c r="L189" s="114"/>
    </row>
    <row r="190" spans="3:12" ht="30" customHeight="1">
      <c r="C190" s="114"/>
      <c r="D190" s="114"/>
      <c r="E190" s="114"/>
      <c r="J190" s="114"/>
      <c r="K190" s="114"/>
      <c r="L190" s="114"/>
    </row>
    <row r="191" spans="3:12" ht="30" customHeight="1">
      <c r="C191" s="114"/>
      <c r="D191" s="114"/>
      <c r="E191" s="114"/>
      <c r="J191" s="114"/>
      <c r="K191" s="114"/>
      <c r="L191" s="114"/>
    </row>
    <row r="192" spans="3:12" ht="30" customHeight="1">
      <c r="C192" s="114"/>
      <c r="D192" s="114"/>
      <c r="E192" s="114"/>
      <c r="J192" s="114"/>
      <c r="K192" s="114"/>
      <c r="L192" s="114"/>
    </row>
    <row r="193" spans="3:12" ht="30" customHeight="1">
      <c r="C193" s="114"/>
      <c r="D193" s="114"/>
      <c r="E193" s="114"/>
      <c r="J193" s="114"/>
      <c r="K193" s="114"/>
      <c r="L193" s="114"/>
    </row>
    <row r="194" spans="3:12" ht="30" customHeight="1">
      <c r="C194" s="114"/>
      <c r="D194" s="114"/>
      <c r="E194" s="114"/>
      <c r="J194" s="114"/>
      <c r="K194" s="114"/>
      <c r="L194" s="114"/>
    </row>
    <row r="195" spans="3:12" ht="30" customHeight="1">
      <c r="C195" s="114"/>
      <c r="D195" s="114"/>
      <c r="E195" s="114"/>
      <c r="J195" s="114"/>
      <c r="K195" s="114"/>
      <c r="L195" s="114"/>
    </row>
    <row r="196" spans="3:12" ht="30" customHeight="1">
      <c r="C196" s="114"/>
      <c r="D196" s="114"/>
      <c r="E196" s="114"/>
      <c r="J196" s="114"/>
      <c r="K196" s="114"/>
      <c r="L196" s="114"/>
    </row>
    <row r="197" spans="3:12" ht="30" customHeight="1">
      <c r="C197" s="114"/>
      <c r="D197" s="114"/>
      <c r="E197" s="114"/>
      <c r="J197" s="114"/>
      <c r="K197" s="114"/>
      <c r="L197" s="114"/>
    </row>
    <row r="198" spans="3:12" ht="30" customHeight="1">
      <c r="C198" s="114"/>
      <c r="D198" s="114"/>
      <c r="E198" s="114"/>
      <c r="J198" s="114"/>
      <c r="K198" s="114"/>
      <c r="L198" s="114"/>
    </row>
    <row r="199" spans="3:12" ht="30" customHeight="1">
      <c r="C199" s="114"/>
      <c r="D199" s="114"/>
      <c r="E199" s="114"/>
      <c r="J199" s="114"/>
      <c r="K199" s="114"/>
      <c r="L199" s="114"/>
    </row>
    <row r="200" spans="3:12" ht="30" customHeight="1">
      <c r="C200" s="114"/>
      <c r="D200" s="114"/>
      <c r="E200" s="114"/>
      <c r="J200" s="114"/>
      <c r="K200" s="114"/>
      <c r="L200" s="114"/>
    </row>
    <row r="201" spans="3:12" ht="30" customHeight="1">
      <c r="C201" s="114"/>
      <c r="D201" s="114"/>
      <c r="E201" s="114"/>
      <c r="J201" s="114"/>
      <c r="K201" s="114"/>
      <c r="L201" s="114"/>
    </row>
    <row r="202" spans="3:12" ht="30" customHeight="1">
      <c r="C202" s="114"/>
      <c r="D202" s="114"/>
      <c r="E202" s="114"/>
      <c r="J202" s="114"/>
      <c r="K202" s="114"/>
      <c r="L202" s="114"/>
    </row>
    <row r="203" spans="3:12" ht="30" customHeight="1">
      <c r="C203" s="114"/>
      <c r="D203" s="114"/>
      <c r="E203" s="114"/>
      <c r="J203" s="114"/>
      <c r="K203" s="114"/>
      <c r="L203" s="114"/>
    </row>
    <row r="204" spans="3:12" ht="30" customHeight="1">
      <c r="C204" s="114"/>
      <c r="D204" s="114"/>
      <c r="E204" s="114"/>
      <c r="J204" s="114"/>
      <c r="K204" s="114"/>
      <c r="L204" s="114"/>
    </row>
    <row r="205" spans="3:12" ht="30" customHeight="1">
      <c r="C205" s="114"/>
      <c r="D205" s="114"/>
      <c r="E205" s="114"/>
      <c r="J205" s="114"/>
      <c r="K205" s="114"/>
      <c r="L205" s="114"/>
    </row>
    <row r="206" spans="3:12" ht="30" customHeight="1">
      <c r="C206" s="114"/>
      <c r="D206" s="114"/>
      <c r="E206" s="114"/>
      <c r="J206" s="114"/>
      <c r="K206" s="114"/>
      <c r="L206" s="114"/>
    </row>
    <row r="207" spans="3:12" ht="30" customHeight="1">
      <c r="C207" s="114"/>
      <c r="D207" s="114"/>
      <c r="E207" s="114"/>
      <c r="J207" s="114"/>
      <c r="K207" s="114"/>
      <c r="L207" s="114"/>
    </row>
    <row r="208" spans="3:12" ht="30" customHeight="1">
      <c r="C208" s="114"/>
      <c r="D208" s="114"/>
      <c r="E208" s="114"/>
      <c r="J208" s="114"/>
      <c r="K208" s="114"/>
      <c r="L208" s="114"/>
    </row>
    <row r="209" spans="3:12" ht="30" customHeight="1">
      <c r="C209" s="114"/>
      <c r="D209" s="114"/>
      <c r="E209" s="114"/>
      <c r="J209" s="114"/>
      <c r="K209" s="114"/>
      <c r="L209" s="114"/>
    </row>
    <row r="210" spans="3:12" ht="30" customHeight="1">
      <c r="C210" s="114"/>
      <c r="D210" s="114"/>
      <c r="E210" s="114"/>
      <c r="J210" s="114"/>
      <c r="K210" s="114"/>
      <c r="L210" s="114"/>
    </row>
    <row r="211" spans="3:12" ht="30" customHeight="1">
      <c r="C211" s="114"/>
      <c r="D211" s="114"/>
      <c r="E211" s="114"/>
      <c r="J211" s="114"/>
      <c r="K211" s="114"/>
      <c r="L211" s="114"/>
    </row>
    <row r="212" spans="3:12" ht="30" customHeight="1">
      <c r="C212" s="114"/>
      <c r="D212" s="114"/>
      <c r="E212" s="114"/>
      <c r="J212" s="114"/>
      <c r="K212" s="114"/>
      <c r="L212" s="114"/>
    </row>
    <row r="213" spans="3:12" ht="30" customHeight="1">
      <c r="C213" s="114"/>
      <c r="D213" s="114"/>
      <c r="E213" s="114"/>
      <c r="J213" s="114"/>
      <c r="K213" s="114"/>
      <c r="L213" s="114"/>
    </row>
    <row r="214" spans="3:12" ht="30" customHeight="1">
      <c r="C214" s="114"/>
      <c r="D214" s="114"/>
      <c r="E214" s="114"/>
      <c r="J214" s="114"/>
      <c r="K214" s="114"/>
      <c r="L214" s="114"/>
    </row>
    <row r="215" spans="3:12" ht="30" customHeight="1">
      <c r="C215" s="114"/>
      <c r="D215" s="114"/>
      <c r="E215" s="114"/>
      <c r="J215" s="114"/>
      <c r="K215" s="114"/>
      <c r="L215" s="114"/>
    </row>
    <row r="216" spans="3:12" ht="30" customHeight="1">
      <c r="C216" s="114"/>
      <c r="D216" s="114"/>
      <c r="E216" s="114"/>
      <c r="J216" s="114"/>
      <c r="K216" s="114"/>
      <c r="L216" s="114"/>
    </row>
    <row r="217" spans="3:12" ht="30" customHeight="1">
      <c r="C217" s="114"/>
      <c r="D217" s="114"/>
      <c r="E217" s="114"/>
      <c r="J217" s="114"/>
      <c r="K217" s="114"/>
      <c r="L217" s="114"/>
    </row>
    <row r="218" spans="3:12" ht="30" customHeight="1">
      <c r="C218" s="114"/>
      <c r="D218" s="114"/>
      <c r="E218" s="114"/>
      <c r="J218" s="114"/>
      <c r="K218" s="114"/>
      <c r="L218" s="114"/>
    </row>
    <row r="219" spans="3:12" ht="30" customHeight="1">
      <c r="C219" s="114"/>
      <c r="D219" s="114"/>
      <c r="E219" s="114"/>
      <c r="J219" s="114"/>
      <c r="K219" s="114"/>
      <c r="L219" s="114"/>
    </row>
    <row r="220" spans="3:12" ht="30" customHeight="1">
      <c r="C220" s="114"/>
      <c r="D220" s="114"/>
      <c r="E220" s="114"/>
      <c r="J220" s="114"/>
      <c r="K220" s="114"/>
      <c r="L220" s="114"/>
    </row>
    <row r="221" spans="3:12" ht="30" customHeight="1">
      <c r="C221" s="114"/>
      <c r="D221" s="114"/>
      <c r="E221" s="114"/>
      <c r="J221" s="114"/>
      <c r="K221" s="114"/>
      <c r="L221" s="114"/>
    </row>
    <row r="222" spans="3:12" ht="30" customHeight="1">
      <c r="C222" s="114"/>
      <c r="D222" s="114"/>
      <c r="E222" s="114"/>
      <c r="J222" s="114"/>
      <c r="K222" s="114"/>
      <c r="L222" s="114"/>
    </row>
    <row r="223" spans="3:12" ht="30" customHeight="1">
      <c r="C223" s="114"/>
      <c r="D223" s="114"/>
      <c r="E223" s="114"/>
      <c r="J223" s="114"/>
      <c r="K223" s="114"/>
      <c r="L223" s="114"/>
    </row>
    <row r="224" spans="3:12" ht="30" customHeight="1">
      <c r="C224" s="114"/>
      <c r="D224" s="114"/>
      <c r="E224" s="114"/>
      <c r="J224" s="114"/>
      <c r="K224" s="114"/>
      <c r="L224" s="114"/>
    </row>
    <row r="225" spans="3:12" ht="30" customHeight="1">
      <c r="C225" s="114"/>
      <c r="D225" s="114"/>
      <c r="E225" s="114"/>
      <c r="J225" s="114"/>
      <c r="K225" s="114"/>
      <c r="L225" s="114"/>
    </row>
    <row r="226" spans="3:12" ht="30" customHeight="1">
      <c r="C226" s="114"/>
      <c r="D226" s="114"/>
      <c r="E226" s="114"/>
      <c r="J226" s="114"/>
      <c r="K226" s="114"/>
      <c r="L226" s="114"/>
    </row>
    <row r="227" spans="3:12" ht="30" customHeight="1">
      <c r="C227" s="114"/>
      <c r="D227" s="114"/>
      <c r="E227" s="114"/>
      <c r="J227" s="114"/>
      <c r="K227" s="114"/>
      <c r="L227" s="114"/>
    </row>
    <row r="228" spans="3:12" ht="30" customHeight="1">
      <c r="C228" s="114"/>
      <c r="D228" s="114"/>
      <c r="E228" s="114"/>
      <c r="J228" s="114"/>
      <c r="K228" s="114"/>
      <c r="L228" s="114"/>
    </row>
    <row r="229" spans="3:12" ht="30" customHeight="1">
      <c r="C229" s="114"/>
      <c r="D229" s="114"/>
      <c r="E229" s="114"/>
      <c r="J229" s="114"/>
      <c r="K229" s="114"/>
      <c r="L229" s="114"/>
    </row>
    <row r="230" spans="3:12" ht="30" customHeight="1">
      <c r="C230" s="114"/>
      <c r="D230" s="114"/>
      <c r="E230" s="114"/>
      <c r="J230" s="114"/>
      <c r="K230" s="114"/>
      <c r="L230" s="114"/>
    </row>
    <row r="231" spans="3:12" ht="30" customHeight="1">
      <c r="C231" s="114"/>
      <c r="D231" s="114"/>
      <c r="E231" s="114"/>
      <c r="J231" s="114"/>
      <c r="K231" s="114"/>
      <c r="L231" s="114"/>
    </row>
    <row r="232" spans="3:12" ht="30" customHeight="1">
      <c r="C232" s="114"/>
      <c r="D232" s="114"/>
      <c r="E232" s="114"/>
      <c r="J232" s="114"/>
      <c r="K232" s="114"/>
      <c r="L232" s="114"/>
    </row>
    <row r="233" spans="3:12" ht="30" customHeight="1">
      <c r="C233" s="114"/>
      <c r="D233" s="114"/>
      <c r="E233" s="114"/>
      <c r="J233" s="114"/>
      <c r="K233" s="114"/>
      <c r="L233" s="114"/>
    </row>
    <row r="234" spans="3:12" ht="30" customHeight="1">
      <c r="C234" s="114"/>
      <c r="D234" s="114"/>
      <c r="E234" s="114"/>
      <c r="J234" s="114"/>
      <c r="K234" s="114"/>
      <c r="L234" s="114"/>
    </row>
    <row r="235" spans="3:12" ht="30" customHeight="1">
      <c r="C235" s="114"/>
      <c r="D235" s="114"/>
      <c r="E235" s="114"/>
      <c r="J235" s="114"/>
      <c r="K235" s="114"/>
      <c r="L235" s="114"/>
    </row>
    <row r="236" spans="3:12" ht="30" customHeight="1">
      <c r="C236" s="114"/>
      <c r="D236" s="114"/>
      <c r="E236" s="114"/>
      <c r="J236" s="114"/>
      <c r="K236" s="114"/>
      <c r="L236" s="114"/>
    </row>
    <row r="237" spans="3:12" ht="30" customHeight="1">
      <c r="C237" s="114"/>
      <c r="D237" s="114"/>
      <c r="E237" s="114"/>
      <c r="J237" s="114"/>
      <c r="K237" s="114"/>
      <c r="L237" s="114"/>
    </row>
    <row r="238" spans="3:12" ht="30" customHeight="1">
      <c r="C238" s="114"/>
      <c r="D238" s="114"/>
      <c r="E238" s="114"/>
      <c r="J238" s="114"/>
      <c r="K238" s="114"/>
      <c r="L238" s="114"/>
    </row>
    <row r="239" spans="3:12" ht="30" customHeight="1">
      <c r="C239" s="114"/>
      <c r="D239" s="114"/>
      <c r="E239" s="114"/>
      <c r="J239" s="114"/>
      <c r="K239" s="114"/>
      <c r="L239" s="114"/>
    </row>
    <row r="240" spans="3:12" ht="30" customHeight="1">
      <c r="C240" s="114"/>
      <c r="D240" s="114"/>
      <c r="E240" s="114"/>
      <c r="J240" s="114"/>
      <c r="K240" s="114"/>
      <c r="L240" s="114"/>
    </row>
    <row r="241" spans="3:12" ht="30" customHeight="1">
      <c r="C241" s="114"/>
      <c r="D241" s="114"/>
      <c r="E241" s="114"/>
      <c r="J241" s="114"/>
      <c r="K241" s="114"/>
      <c r="L241" s="114"/>
    </row>
    <row r="242" spans="3:12" ht="30" customHeight="1">
      <c r="C242" s="114"/>
      <c r="D242" s="114"/>
      <c r="E242" s="114"/>
      <c r="J242" s="114"/>
      <c r="K242" s="114"/>
      <c r="L242" s="114"/>
    </row>
    <row r="243" spans="3:12" ht="30" customHeight="1">
      <c r="C243" s="114"/>
      <c r="D243" s="114"/>
      <c r="E243" s="114"/>
      <c r="J243" s="114"/>
      <c r="K243" s="114"/>
      <c r="L243" s="114"/>
    </row>
    <row r="244" spans="3:12" ht="30" customHeight="1">
      <c r="C244" s="114"/>
      <c r="D244" s="114"/>
      <c r="E244" s="114"/>
      <c r="J244" s="114"/>
      <c r="K244" s="114"/>
      <c r="L244" s="114"/>
    </row>
    <row r="245" spans="3:12" ht="30" customHeight="1">
      <c r="C245" s="114"/>
      <c r="D245" s="114"/>
      <c r="E245" s="114"/>
      <c r="J245" s="114"/>
      <c r="K245" s="114"/>
      <c r="L245" s="114"/>
    </row>
    <row r="246" spans="3:12" ht="30" customHeight="1">
      <c r="C246" s="114"/>
      <c r="D246" s="114"/>
      <c r="E246" s="114"/>
      <c r="J246" s="114"/>
      <c r="K246" s="114"/>
      <c r="L246" s="114"/>
    </row>
    <row r="247" spans="3:12" ht="30" customHeight="1">
      <c r="C247" s="114"/>
      <c r="D247" s="114"/>
      <c r="E247" s="114"/>
      <c r="J247" s="114"/>
      <c r="K247" s="114"/>
      <c r="L247" s="114"/>
    </row>
    <row r="248" spans="3:12" ht="30" customHeight="1">
      <c r="C248" s="114"/>
      <c r="D248" s="114"/>
      <c r="E248" s="114"/>
      <c r="J248" s="114"/>
      <c r="K248" s="114"/>
      <c r="L248" s="114"/>
    </row>
    <row r="249" spans="3:12" ht="30" customHeight="1">
      <c r="C249" s="114"/>
      <c r="D249" s="114"/>
      <c r="E249" s="114"/>
      <c r="J249" s="114"/>
      <c r="K249" s="114"/>
      <c r="L249" s="114"/>
    </row>
    <row r="250" spans="3:12" ht="30" customHeight="1">
      <c r="C250" s="114"/>
      <c r="D250" s="114"/>
      <c r="E250" s="114"/>
      <c r="J250" s="114"/>
      <c r="K250" s="114"/>
      <c r="L250" s="114"/>
    </row>
    <row r="251" spans="3:12" ht="30" customHeight="1">
      <c r="C251" s="114"/>
      <c r="D251" s="114"/>
      <c r="E251" s="114"/>
      <c r="J251" s="114"/>
      <c r="K251" s="114"/>
      <c r="L251" s="114"/>
    </row>
    <row r="252" spans="3:12" ht="30" customHeight="1">
      <c r="C252" s="114"/>
      <c r="D252" s="114"/>
      <c r="E252" s="114"/>
      <c r="J252" s="114"/>
      <c r="K252" s="114"/>
      <c r="L252" s="114"/>
    </row>
    <row r="253" spans="3:12" ht="30" customHeight="1">
      <c r="C253" s="114"/>
      <c r="D253" s="114"/>
      <c r="E253" s="114"/>
      <c r="J253" s="114"/>
      <c r="K253" s="114"/>
      <c r="L253" s="114"/>
    </row>
    <row r="254" spans="3:12" ht="30" customHeight="1">
      <c r="C254" s="114"/>
      <c r="D254" s="114"/>
      <c r="E254" s="114"/>
      <c r="J254" s="114"/>
      <c r="K254" s="114"/>
      <c r="L254" s="114"/>
    </row>
    <row r="255" spans="3:12" ht="30" customHeight="1">
      <c r="C255" s="114"/>
      <c r="D255" s="114"/>
      <c r="E255" s="114"/>
      <c r="J255" s="114"/>
      <c r="K255" s="114"/>
      <c r="L255" s="114"/>
    </row>
    <row r="256" spans="3:12" ht="30" customHeight="1">
      <c r="C256" s="114"/>
      <c r="D256" s="114"/>
      <c r="E256" s="114"/>
      <c r="J256" s="114"/>
      <c r="K256" s="114"/>
      <c r="L256" s="114"/>
    </row>
    <row r="257" spans="3:12" ht="30" customHeight="1">
      <c r="C257" s="114"/>
      <c r="D257" s="114"/>
      <c r="E257" s="114"/>
      <c r="J257" s="114"/>
      <c r="K257" s="114"/>
      <c r="L257" s="114"/>
    </row>
    <row r="258" spans="3:12" ht="30" customHeight="1">
      <c r="C258" s="114"/>
      <c r="D258" s="114"/>
      <c r="E258" s="114"/>
      <c r="J258" s="114"/>
      <c r="K258" s="114"/>
      <c r="L258" s="114"/>
    </row>
    <row r="259" spans="3:12" ht="30" customHeight="1">
      <c r="C259" s="114"/>
      <c r="D259" s="114"/>
      <c r="E259" s="114"/>
      <c r="J259" s="114"/>
      <c r="K259" s="114"/>
      <c r="L259" s="114"/>
    </row>
    <row r="260" spans="3:12" ht="30" customHeight="1">
      <c r="C260" s="114"/>
      <c r="D260" s="114"/>
      <c r="E260" s="114"/>
      <c r="J260" s="114"/>
      <c r="K260" s="114"/>
      <c r="L260" s="114"/>
    </row>
    <row r="261" spans="3:12" ht="30" customHeight="1">
      <c r="C261" s="114"/>
      <c r="D261" s="114"/>
      <c r="E261" s="114"/>
      <c r="J261" s="114"/>
      <c r="K261" s="114"/>
      <c r="L261" s="114"/>
    </row>
    <row r="262" spans="3:12" ht="30" customHeight="1">
      <c r="C262" s="114"/>
      <c r="D262" s="114"/>
      <c r="E262" s="114"/>
      <c r="J262" s="114"/>
      <c r="K262" s="114"/>
      <c r="L262" s="114"/>
    </row>
    <row r="263" spans="3:12" ht="30" customHeight="1">
      <c r="C263" s="114"/>
      <c r="D263" s="114"/>
      <c r="E263" s="114"/>
      <c r="J263" s="114"/>
      <c r="K263" s="114"/>
      <c r="L263" s="114"/>
    </row>
    <row r="264" spans="3:12" ht="30" customHeight="1">
      <c r="C264" s="114"/>
      <c r="D264" s="114"/>
      <c r="E264" s="114"/>
      <c r="J264" s="114"/>
      <c r="K264" s="114"/>
      <c r="L264" s="114"/>
    </row>
    <row r="265" spans="3:12" ht="30" customHeight="1">
      <c r="C265" s="114"/>
      <c r="D265" s="114"/>
      <c r="E265" s="114"/>
      <c r="J265" s="114"/>
      <c r="K265" s="114"/>
      <c r="L265" s="114"/>
    </row>
    <row r="266" spans="3:12" ht="30" customHeight="1">
      <c r="C266" s="114"/>
      <c r="D266" s="114"/>
      <c r="E266" s="114"/>
      <c r="J266" s="114"/>
      <c r="K266" s="114"/>
      <c r="L266" s="114"/>
    </row>
    <row r="267" spans="3:12" ht="30" customHeight="1">
      <c r="C267" s="114"/>
      <c r="D267" s="114"/>
      <c r="E267" s="114"/>
      <c r="J267" s="114"/>
      <c r="K267" s="114"/>
      <c r="L267" s="114"/>
    </row>
    <row r="268" spans="3:12" ht="30" customHeight="1">
      <c r="C268" s="114"/>
      <c r="D268" s="114"/>
      <c r="E268" s="114"/>
      <c r="J268" s="114"/>
      <c r="K268" s="114"/>
      <c r="L268" s="114"/>
    </row>
    <row r="269" spans="3:12" ht="30" customHeight="1">
      <c r="C269" s="114"/>
      <c r="D269" s="114"/>
      <c r="E269" s="114"/>
      <c r="J269" s="114"/>
      <c r="K269" s="114"/>
      <c r="L269" s="114"/>
    </row>
    <row r="270" spans="3:12" ht="30" customHeight="1">
      <c r="C270" s="114"/>
      <c r="D270" s="114"/>
      <c r="E270" s="114"/>
      <c r="J270" s="114"/>
      <c r="K270" s="114"/>
      <c r="L270" s="114"/>
    </row>
    <row r="271" spans="3:12" ht="30" customHeight="1">
      <c r="C271" s="114"/>
      <c r="D271" s="114"/>
      <c r="E271" s="114"/>
      <c r="J271" s="114"/>
      <c r="K271" s="114"/>
      <c r="L271" s="114"/>
    </row>
    <row r="272" spans="3:12" ht="30" customHeight="1">
      <c r="C272" s="114"/>
      <c r="D272" s="114"/>
      <c r="E272" s="114"/>
      <c r="J272" s="114"/>
      <c r="K272" s="114"/>
      <c r="L272" s="114"/>
    </row>
    <row r="273" spans="3:12" ht="30" customHeight="1">
      <c r="C273" s="114"/>
      <c r="D273" s="114"/>
      <c r="E273" s="114"/>
      <c r="J273" s="114"/>
      <c r="K273" s="114"/>
      <c r="L273" s="114"/>
    </row>
    <row r="274" spans="3:12" ht="30" customHeight="1">
      <c r="C274" s="114"/>
      <c r="D274" s="114"/>
      <c r="E274" s="114"/>
      <c r="J274" s="114"/>
      <c r="K274" s="114"/>
      <c r="L274" s="114"/>
    </row>
    <row r="275" spans="3:12" ht="30" customHeight="1">
      <c r="C275" s="114"/>
      <c r="D275" s="114"/>
      <c r="E275" s="114"/>
      <c r="J275" s="114"/>
      <c r="K275" s="114"/>
      <c r="L275" s="114"/>
    </row>
    <row r="276" spans="3:12" ht="30" customHeight="1">
      <c r="C276" s="114"/>
      <c r="D276" s="114"/>
      <c r="E276" s="114"/>
      <c r="J276" s="114"/>
      <c r="K276" s="114"/>
      <c r="L276" s="114"/>
    </row>
    <row r="277" spans="3:12" ht="30" customHeight="1">
      <c r="C277" s="114"/>
      <c r="D277" s="114"/>
      <c r="E277" s="114"/>
      <c r="J277" s="114"/>
      <c r="K277" s="114"/>
      <c r="L277" s="114"/>
    </row>
    <row r="278" spans="3:12" ht="30" customHeight="1">
      <c r="C278" s="114"/>
      <c r="D278" s="114"/>
      <c r="E278" s="114"/>
      <c r="J278" s="114"/>
      <c r="K278" s="114"/>
      <c r="L278" s="114"/>
    </row>
    <row r="279" spans="3:12" ht="30" customHeight="1">
      <c r="C279" s="114"/>
      <c r="D279" s="114"/>
      <c r="E279" s="114"/>
      <c r="J279" s="114"/>
      <c r="K279" s="114"/>
      <c r="L279" s="114"/>
    </row>
    <row r="280" spans="3:12" ht="30" customHeight="1">
      <c r="C280" s="114"/>
      <c r="D280" s="114"/>
      <c r="E280" s="114"/>
      <c r="J280" s="114"/>
      <c r="K280" s="114"/>
      <c r="L280" s="114"/>
    </row>
    <row r="281" spans="3:12" ht="30" customHeight="1">
      <c r="C281" s="114"/>
      <c r="D281" s="114"/>
      <c r="E281" s="114"/>
      <c r="J281" s="114"/>
      <c r="K281" s="114"/>
      <c r="L281" s="114"/>
    </row>
    <row r="282" spans="3:12" ht="30" customHeight="1">
      <c r="C282" s="114"/>
      <c r="D282" s="114"/>
      <c r="E282" s="114"/>
      <c r="J282" s="114"/>
      <c r="K282" s="114"/>
      <c r="L282" s="114"/>
    </row>
    <row r="283" spans="3:12" ht="30" customHeight="1">
      <c r="C283" s="114"/>
      <c r="D283" s="114"/>
      <c r="E283" s="114"/>
      <c r="J283" s="114"/>
      <c r="K283" s="114"/>
      <c r="L283" s="114"/>
    </row>
    <row r="284" spans="3:12" ht="30" customHeight="1">
      <c r="C284" s="114"/>
      <c r="D284" s="114"/>
      <c r="E284" s="114"/>
      <c r="J284" s="114"/>
      <c r="K284" s="114"/>
      <c r="L284" s="114"/>
    </row>
    <row r="285" spans="3:12" ht="30" customHeight="1">
      <c r="C285" s="114"/>
      <c r="D285" s="114"/>
      <c r="E285" s="114"/>
      <c r="J285" s="114"/>
      <c r="K285" s="114"/>
      <c r="L285" s="114"/>
    </row>
    <row r="286" spans="3:12" ht="30" customHeight="1">
      <c r="C286" s="114"/>
      <c r="D286" s="114"/>
      <c r="E286" s="114"/>
      <c r="J286" s="114"/>
      <c r="K286" s="114"/>
      <c r="L286" s="114"/>
    </row>
    <row r="287" spans="3:12" ht="30" customHeight="1">
      <c r="C287" s="114"/>
      <c r="D287" s="114"/>
      <c r="E287" s="114"/>
      <c r="J287" s="114"/>
      <c r="K287" s="114"/>
      <c r="L287" s="114"/>
    </row>
    <row r="288" spans="3:12" ht="30" customHeight="1">
      <c r="C288" s="114"/>
      <c r="D288" s="114"/>
      <c r="E288" s="114"/>
      <c r="J288" s="114"/>
      <c r="K288" s="114"/>
      <c r="L288" s="114"/>
    </row>
    <row r="289" spans="3:12" ht="30" customHeight="1">
      <c r="C289" s="114"/>
      <c r="D289" s="114"/>
      <c r="E289" s="114"/>
      <c r="J289" s="114"/>
      <c r="K289" s="114"/>
      <c r="L289" s="114"/>
    </row>
    <row r="290" spans="3:12" ht="30" customHeight="1">
      <c r="C290" s="114"/>
      <c r="D290" s="114"/>
      <c r="E290" s="114"/>
      <c r="J290" s="114"/>
      <c r="K290" s="114"/>
      <c r="L290" s="114"/>
    </row>
    <row r="291" spans="3:12" ht="30" customHeight="1">
      <c r="C291" s="114"/>
      <c r="D291" s="114"/>
      <c r="E291" s="114"/>
      <c r="J291" s="114"/>
      <c r="K291" s="114"/>
      <c r="L291" s="114"/>
    </row>
    <row r="292" spans="3:12" ht="30" customHeight="1">
      <c r="C292" s="114"/>
      <c r="D292" s="114"/>
      <c r="E292" s="114"/>
      <c r="J292" s="114"/>
      <c r="K292" s="114"/>
      <c r="L292" s="114"/>
    </row>
    <row r="293" spans="3:12" ht="30" customHeight="1">
      <c r="C293" s="114"/>
      <c r="D293" s="114"/>
      <c r="E293" s="114"/>
      <c r="J293" s="114"/>
      <c r="K293" s="114"/>
      <c r="L293" s="114"/>
    </row>
    <row r="294" spans="3:12" ht="30" customHeight="1">
      <c r="C294" s="114"/>
      <c r="D294" s="114"/>
      <c r="E294" s="114"/>
      <c r="J294" s="114"/>
      <c r="K294" s="114"/>
      <c r="L294" s="114"/>
    </row>
    <row r="295" spans="3:12" ht="30" customHeight="1">
      <c r="C295" s="114"/>
      <c r="D295" s="114"/>
      <c r="E295" s="114"/>
      <c r="J295" s="114"/>
      <c r="K295" s="114"/>
      <c r="L295" s="114"/>
    </row>
    <row r="296" spans="3:12" ht="30" customHeight="1">
      <c r="C296" s="114"/>
      <c r="D296" s="114"/>
      <c r="E296" s="114"/>
      <c r="J296" s="114"/>
      <c r="K296" s="114"/>
      <c r="L296" s="114"/>
    </row>
    <row r="297" spans="3:12" ht="30" customHeight="1">
      <c r="C297" s="114"/>
      <c r="D297" s="114"/>
      <c r="E297" s="114"/>
      <c r="J297" s="114"/>
      <c r="K297" s="114"/>
      <c r="L297" s="114"/>
    </row>
    <row r="298" spans="3:12" ht="30" customHeight="1">
      <c r="C298" s="114"/>
      <c r="D298" s="114"/>
      <c r="E298" s="114"/>
      <c r="J298" s="114"/>
      <c r="K298" s="114"/>
      <c r="L298" s="114"/>
    </row>
    <row r="299" spans="3:12" ht="30" customHeight="1">
      <c r="C299" s="114"/>
      <c r="D299" s="114"/>
      <c r="E299" s="114"/>
      <c r="J299" s="114"/>
      <c r="K299" s="114"/>
      <c r="L299" s="114"/>
    </row>
    <row r="300" spans="3:12" ht="30" customHeight="1">
      <c r="C300" s="114"/>
      <c r="D300" s="114"/>
      <c r="E300" s="114"/>
      <c r="J300" s="114"/>
      <c r="K300" s="114"/>
      <c r="L300" s="114"/>
    </row>
    <row r="301" spans="3:12" ht="30" customHeight="1">
      <c r="C301" s="114"/>
      <c r="D301" s="114"/>
      <c r="E301" s="114"/>
      <c r="J301" s="114"/>
      <c r="K301" s="114"/>
      <c r="L301" s="114"/>
    </row>
    <row r="302" spans="3:12" ht="30" customHeight="1">
      <c r="C302" s="114"/>
      <c r="D302" s="114"/>
      <c r="E302" s="114"/>
      <c r="J302" s="114"/>
      <c r="K302" s="114"/>
      <c r="L302" s="114"/>
    </row>
    <row r="303" spans="3:12" ht="30" customHeight="1">
      <c r="C303" s="114"/>
      <c r="D303" s="114"/>
      <c r="E303" s="114"/>
      <c r="J303" s="114"/>
      <c r="K303" s="114"/>
      <c r="L303" s="114"/>
    </row>
    <row r="304" spans="3:12" ht="30" customHeight="1">
      <c r="C304" s="114"/>
      <c r="D304" s="114"/>
      <c r="E304" s="114"/>
      <c r="J304" s="114"/>
      <c r="K304" s="114"/>
      <c r="L304" s="114"/>
    </row>
    <row r="305" spans="3:12" ht="30" customHeight="1">
      <c r="C305" s="114"/>
      <c r="D305" s="114"/>
      <c r="E305" s="114"/>
      <c r="J305" s="114"/>
      <c r="K305" s="114"/>
      <c r="L305" s="114"/>
    </row>
    <row r="306" spans="3:12" ht="30" customHeight="1">
      <c r="C306" s="114"/>
      <c r="D306" s="114"/>
      <c r="E306" s="114"/>
      <c r="J306" s="114"/>
      <c r="K306" s="114"/>
      <c r="L306" s="114"/>
    </row>
    <row r="307" spans="3:12" ht="30" customHeight="1">
      <c r="C307" s="114"/>
      <c r="D307" s="114"/>
      <c r="E307" s="114"/>
      <c r="J307" s="114"/>
      <c r="K307" s="114"/>
      <c r="L307" s="114"/>
    </row>
    <row r="308" spans="3:12" ht="30" customHeight="1">
      <c r="C308" s="114"/>
      <c r="D308" s="114"/>
      <c r="E308" s="114"/>
      <c r="J308" s="114"/>
      <c r="K308" s="114"/>
      <c r="L308" s="114"/>
    </row>
    <row r="309" spans="3:12" ht="30" customHeight="1">
      <c r="C309" s="114"/>
      <c r="D309" s="114"/>
      <c r="E309" s="114"/>
      <c r="J309" s="114"/>
      <c r="K309" s="114"/>
      <c r="L309" s="114"/>
    </row>
    <row r="310" spans="3:12" ht="30" customHeight="1">
      <c r="C310" s="114"/>
      <c r="D310" s="114"/>
      <c r="E310" s="114"/>
      <c r="J310" s="114"/>
      <c r="K310" s="114"/>
      <c r="L310" s="114"/>
    </row>
    <row r="311" spans="3:12" ht="30" customHeight="1">
      <c r="C311" s="114"/>
      <c r="D311" s="114"/>
      <c r="E311" s="114"/>
      <c r="J311" s="114"/>
      <c r="K311" s="114"/>
      <c r="L311" s="114"/>
    </row>
    <row r="312" spans="3:12" ht="30" customHeight="1">
      <c r="C312" s="114"/>
      <c r="D312" s="114"/>
      <c r="E312" s="114"/>
      <c r="J312" s="114"/>
      <c r="K312" s="114"/>
      <c r="L312" s="114"/>
    </row>
    <row r="313" spans="3:12" ht="30" customHeight="1">
      <c r="C313" s="114"/>
      <c r="D313" s="114"/>
      <c r="E313" s="114"/>
      <c r="J313" s="114"/>
      <c r="K313" s="114"/>
      <c r="L313" s="114"/>
    </row>
    <row r="314" spans="3:12" ht="30" customHeight="1">
      <c r="C314" s="114"/>
      <c r="D314" s="114"/>
      <c r="E314" s="114"/>
      <c r="J314" s="114"/>
      <c r="K314" s="114"/>
      <c r="L314" s="114"/>
    </row>
    <row r="315" spans="3:12" ht="30" customHeight="1">
      <c r="C315" s="114"/>
      <c r="D315" s="114"/>
      <c r="E315" s="114"/>
      <c r="J315" s="114"/>
      <c r="K315" s="114"/>
      <c r="L315" s="114"/>
    </row>
    <row r="316" spans="3:12" ht="30" customHeight="1">
      <c r="C316" s="114"/>
      <c r="D316" s="114"/>
      <c r="E316" s="114"/>
      <c r="J316" s="114"/>
      <c r="K316" s="114"/>
      <c r="L316" s="114"/>
    </row>
    <row r="317" spans="3:12" ht="30" customHeight="1">
      <c r="C317" s="114"/>
      <c r="D317" s="114"/>
      <c r="E317" s="114"/>
      <c r="J317" s="114"/>
      <c r="K317" s="114"/>
      <c r="L317" s="114"/>
    </row>
    <row r="318" spans="3:12" ht="30" customHeight="1">
      <c r="C318" s="114"/>
      <c r="D318" s="114"/>
      <c r="E318" s="114"/>
      <c r="J318" s="114"/>
      <c r="K318" s="114"/>
      <c r="L318" s="114"/>
    </row>
    <row r="319" spans="3:12" ht="30" customHeight="1">
      <c r="C319" s="114"/>
      <c r="D319" s="114"/>
      <c r="E319" s="114"/>
      <c r="J319" s="114"/>
      <c r="K319" s="114"/>
      <c r="L319" s="114"/>
    </row>
    <row r="320" spans="3:12" ht="30" customHeight="1">
      <c r="C320" s="114"/>
      <c r="D320" s="114"/>
      <c r="E320" s="114"/>
      <c r="J320" s="114"/>
      <c r="K320" s="114"/>
      <c r="L320" s="114"/>
    </row>
    <row r="321" spans="3:12" ht="30" customHeight="1">
      <c r="C321" s="114"/>
      <c r="D321" s="114"/>
      <c r="E321" s="114"/>
      <c r="J321" s="114"/>
      <c r="K321" s="114"/>
      <c r="L321" s="114"/>
    </row>
    <row r="322" spans="3:12" ht="30" customHeight="1">
      <c r="C322" s="114"/>
      <c r="D322" s="114"/>
      <c r="E322" s="114"/>
      <c r="J322" s="114"/>
      <c r="K322" s="114"/>
      <c r="L322" s="114"/>
    </row>
    <row r="323" spans="3:12" ht="30" customHeight="1">
      <c r="C323" s="114"/>
      <c r="D323" s="114"/>
      <c r="E323" s="114"/>
      <c r="J323" s="114"/>
      <c r="K323" s="114"/>
      <c r="L323" s="114"/>
    </row>
    <row r="324" spans="3:12" ht="30" customHeight="1">
      <c r="C324" s="114"/>
      <c r="D324" s="114"/>
      <c r="E324" s="114"/>
      <c r="J324" s="114"/>
      <c r="K324" s="114"/>
      <c r="L324" s="114"/>
    </row>
    <row r="325" spans="3:12" ht="30" customHeight="1">
      <c r="C325" s="114"/>
      <c r="D325" s="114"/>
      <c r="E325" s="114"/>
      <c r="J325" s="114"/>
      <c r="K325" s="114"/>
      <c r="L325" s="114"/>
    </row>
    <row r="326" spans="3:12" ht="30" customHeight="1">
      <c r="C326" s="114"/>
      <c r="D326" s="114"/>
      <c r="E326" s="114"/>
      <c r="J326" s="114"/>
      <c r="K326" s="114"/>
      <c r="L326" s="114"/>
    </row>
    <row r="327" spans="3:12" ht="30" customHeight="1">
      <c r="C327" s="114"/>
      <c r="D327" s="114"/>
      <c r="E327" s="114"/>
      <c r="J327" s="114"/>
      <c r="K327" s="114"/>
      <c r="L327" s="114"/>
    </row>
    <row r="328" spans="3:12" ht="30" customHeight="1">
      <c r="C328" s="114"/>
      <c r="D328" s="114"/>
      <c r="E328" s="114"/>
      <c r="J328" s="114"/>
      <c r="K328" s="114"/>
      <c r="L328" s="114"/>
    </row>
    <row r="329" spans="3:12" ht="30" customHeight="1">
      <c r="C329" s="114"/>
      <c r="D329" s="114"/>
      <c r="E329" s="114"/>
      <c r="J329" s="114"/>
      <c r="K329" s="114"/>
      <c r="L329" s="114"/>
    </row>
    <row r="330" spans="3:12" ht="30" customHeight="1">
      <c r="C330" s="114"/>
      <c r="D330" s="114"/>
      <c r="E330" s="114"/>
      <c r="J330" s="114"/>
      <c r="K330" s="114"/>
      <c r="L330" s="114"/>
    </row>
    <row r="331" spans="3:12" ht="30" customHeight="1">
      <c r="C331" s="114"/>
      <c r="D331" s="114"/>
      <c r="E331" s="114"/>
      <c r="J331" s="114"/>
      <c r="K331" s="114"/>
      <c r="L331" s="114"/>
    </row>
    <row r="332" spans="3:12" ht="30" customHeight="1">
      <c r="C332" s="114"/>
      <c r="D332" s="114"/>
      <c r="E332" s="114"/>
      <c r="J332" s="114"/>
      <c r="K332" s="114"/>
      <c r="L332" s="114"/>
    </row>
    <row r="333" spans="3:12" ht="30" customHeight="1">
      <c r="C333" s="114"/>
      <c r="D333" s="114"/>
      <c r="E333" s="114"/>
      <c r="J333" s="114"/>
      <c r="K333" s="114"/>
      <c r="L333" s="114"/>
    </row>
    <row r="334" spans="3:12" ht="30" customHeight="1">
      <c r="C334" s="114"/>
      <c r="D334" s="114"/>
      <c r="E334" s="114"/>
      <c r="J334" s="114"/>
      <c r="K334" s="114"/>
      <c r="L334" s="114"/>
    </row>
    <row r="335" spans="3:12" ht="30" customHeight="1">
      <c r="C335" s="114"/>
      <c r="D335" s="114"/>
      <c r="E335" s="114"/>
      <c r="J335" s="114"/>
      <c r="K335" s="114"/>
      <c r="L335" s="114"/>
    </row>
    <row r="336" spans="3:12" ht="30" customHeight="1">
      <c r="C336" s="114"/>
      <c r="D336" s="114"/>
      <c r="E336" s="114"/>
      <c r="J336" s="114"/>
      <c r="K336" s="114"/>
      <c r="L336" s="114"/>
    </row>
    <row r="337" spans="3:12" ht="30" customHeight="1">
      <c r="C337" s="114"/>
      <c r="D337" s="114"/>
      <c r="E337" s="114"/>
      <c r="J337" s="114"/>
      <c r="K337" s="114"/>
      <c r="L337" s="114"/>
    </row>
    <row r="338" spans="3:12" ht="30" customHeight="1">
      <c r="C338" s="114"/>
      <c r="D338" s="114"/>
      <c r="E338" s="114"/>
      <c r="J338" s="114"/>
      <c r="K338" s="114"/>
      <c r="L338" s="114"/>
    </row>
    <row r="339" spans="3:12" ht="30" customHeight="1">
      <c r="C339" s="114"/>
      <c r="D339" s="114"/>
      <c r="E339" s="114"/>
      <c r="J339" s="114"/>
      <c r="K339" s="114"/>
      <c r="L339" s="114"/>
    </row>
    <row r="340" spans="3:12" ht="30" customHeight="1">
      <c r="C340" s="114"/>
      <c r="D340" s="114"/>
      <c r="E340" s="114"/>
      <c r="J340" s="114"/>
      <c r="K340" s="114"/>
      <c r="L340" s="114"/>
    </row>
    <row r="341" spans="3:12" ht="30" customHeight="1">
      <c r="C341" s="114"/>
      <c r="D341" s="114"/>
      <c r="E341" s="114"/>
      <c r="J341" s="114"/>
      <c r="K341" s="114"/>
      <c r="L341" s="114"/>
    </row>
    <row r="342" spans="3:12" ht="30" customHeight="1">
      <c r="C342" s="114"/>
      <c r="D342" s="114"/>
      <c r="E342" s="114"/>
      <c r="J342" s="114"/>
      <c r="K342" s="114"/>
      <c r="L342" s="114"/>
    </row>
    <row r="343" spans="3:12" ht="30" customHeight="1">
      <c r="C343" s="114"/>
      <c r="D343" s="114"/>
      <c r="E343" s="114"/>
      <c r="J343" s="114"/>
      <c r="K343" s="114"/>
      <c r="L343" s="114"/>
    </row>
    <row r="344" spans="3:12" ht="30" customHeight="1">
      <c r="C344" s="114"/>
      <c r="D344" s="114"/>
      <c r="E344" s="114"/>
      <c r="J344" s="114"/>
      <c r="K344" s="114"/>
      <c r="L344" s="114"/>
    </row>
    <row r="345" spans="3:12" ht="30" customHeight="1">
      <c r="C345" s="114"/>
      <c r="D345" s="114"/>
      <c r="E345" s="114"/>
      <c r="J345" s="114"/>
      <c r="K345" s="114"/>
      <c r="L345" s="114"/>
    </row>
    <row r="346" spans="3:12" ht="30" customHeight="1">
      <c r="C346" s="114"/>
      <c r="D346" s="114"/>
      <c r="E346" s="114"/>
      <c r="J346" s="114"/>
      <c r="K346" s="114"/>
      <c r="L346" s="114"/>
    </row>
    <row r="347" spans="3:12" ht="30" customHeight="1">
      <c r="C347" s="114"/>
      <c r="D347" s="114"/>
      <c r="E347" s="114"/>
      <c r="J347" s="114"/>
      <c r="K347" s="114"/>
      <c r="L347" s="114"/>
    </row>
    <row r="348" spans="3:12" ht="30" customHeight="1">
      <c r="C348" s="114"/>
      <c r="D348" s="114"/>
      <c r="E348" s="114"/>
      <c r="J348" s="114"/>
      <c r="K348" s="114"/>
      <c r="L348" s="114"/>
    </row>
    <row r="349" spans="3:12" ht="30" customHeight="1">
      <c r="C349" s="114"/>
      <c r="D349" s="114"/>
      <c r="E349" s="114"/>
      <c r="J349" s="114"/>
      <c r="K349" s="114"/>
      <c r="L349" s="114"/>
    </row>
    <row r="350" spans="3:12" ht="30" customHeight="1">
      <c r="C350" s="114"/>
      <c r="D350" s="114"/>
      <c r="E350" s="114"/>
      <c r="J350" s="114"/>
      <c r="K350" s="114"/>
      <c r="L350" s="114"/>
    </row>
    <row r="351" spans="3:12" ht="30" customHeight="1">
      <c r="C351" s="114"/>
      <c r="D351" s="114"/>
      <c r="E351" s="114"/>
      <c r="J351" s="114"/>
      <c r="K351" s="114"/>
      <c r="L351" s="114"/>
    </row>
    <row r="352" spans="3:12" ht="30" customHeight="1">
      <c r="C352" s="114"/>
      <c r="D352" s="114"/>
      <c r="E352" s="114"/>
      <c r="J352" s="114"/>
      <c r="K352" s="114"/>
      <c r="L352" s="114"/>
    </row>
    <row r="353" spans="3:12" ht="30" customHeight="1">
      <c r="C353" s="114"/>
      <c r="D353" s="114"/>
      <c r="E353" s="114"/>
      <c r="J353" s="114"/>
      <c r="K353" s="114"/>
      <c r="L353" s="114"/>
    </row>
    <row r="354" spans="3:12" ht="30" customHeight="1">
      <c r="C354" s="114"/>
      <c r="D354" s="114"/>
      <c r="E354" s="114"/>
      <c r="J354" s="114"/>
      <c r="K354" s="114"/>
      <c r="L354" s="114"/>
    </row>
    <row r="355" spans="3:12" ht="30" customHeight="1">
      <c r="C355" s="114"/>
      <c r="D355" s="114"/>
      <c r="E355" s="114"/>
      <c r="J355" s="114"/>
      <c r="K355" s="114"/>
      <c r="L355" s="114"/>
    </row>
    <row r="356" spans="3:12" ht="30" customHeight="1">
      <c r="C356" s="114"/>
      <c r="D356" s="114"/>
      <c r="E356" s="114"/>
      <c r="J356" s="114"/>
      <c r="K356" s="114"/>
      <c r="L356" s="114"/>
    </row>
    <row r="357" spans="3:12" ht="30" customHeight="1">
      <c r="C357" s="114"/>
      <c r="D357" s="114"/>
      <c r="E357" s="114"/>
      <c r="J357" s="114"/>
      <c r="K357" s="114"/>
      <c r="L357" s="114"/>
    </row>
    <row r="358" spans="3:12" ht="30" customHeight="1">
      <c r="C358" s="114"/>
      <c r="D358" s="114"/>
      <c r="E358" s="114"/>
      <c r="J358" s="114"/>
      <c r="K358" s="114"/>
      <c r="L358" s="114"/>
    </row>
    <row r="359" spans="3:12" ht="30" customHeight="1">
      <c r="C359" s="114"/>
      <c r="D359" s="114"/>
      <c r="E359" s="114"/>
      <c r="J359" s="114"/>
      <c r="K359" s="114"/>
      <c r="L359" s="114"/>
    </row>
    <row r="360" spans="3:12" ht="30" customHeight="1">
      <c r="C360" s="114"/>
      <c r="D360" s="114"/>
      <c r="E360" s="114"/>
      <c r="J360" s="114"/>
      <c r="K360" s="114"/>
      <c r="L360" s="114"/>
    </row>
    <row r="361" spans="3:12" ht="30" customHeight="1">
      <c r="C361" s="114"/>
      <c r="D361" s="114"/>
      <c r="E361" s="114"/>
      <c r="J361" s="114"/>
      <c r="K361" s="114"/>
      <c r="L361" s="114"/>
    </row>
    <row r="362" spans="3:12" ht="30" customHeight="1">
      <c r="C362" s="114"/>
      <c r="D362" s="114"/>
      <c r="E362" s="114"/>
      <c r="J362" s="114"/>
      <c r="K362" s="114"/>
      <c r="L362" s="114"/>
    </row>
    <row r="363" spans="3:12" ht="30" customHeight="1">
      <c r="C363" s="114"/>
      <c r="D363" s="114"/>
      <c r="E363" s="114"/>
      <c r="J363" s="114"/>
      <c r="K363" s="114"/>
      <c r="L363" s="114"/>
    </row>
    <row r="364" spans="3:12" ht="30" customHeight="1">
      <c r="C364" s="114"/>
      <c r="D364" s="114"/>
      <c r="E364" s="114"/>
      <c r="J364" s="114"/>
      <c r="K364" s="114"/>
      <c r="L364" s="114"/>
    </row>
    <row r="365" spans="3:12" ht="30" customHeight="1">
      <c r="C365" s="114"/>
      <c r="D365" s="114"/>
      <c r="E365" s="114"/>
      <c r="J365" s="114"/>
      <c r="K365" s="114"/>
      <c r="L365" s="114"/>
    </row>
    <row r="366" spans="3:12" ht="30" customHeight="1">
      <c r="C366" s="114"/>
      <c r="D366" s="114"/>
      <c r="E366" s="114"/>
      <c r="J366" s="114"/>
      <c r="K366" s="114"/>
      <c r="L366" s="114"/>
    </row>
    <row r="367" spans="3:12" ht="30" customHeight="1">
      <c r="C367" s="114"/>
      <c r="D367" s="114"/>
      <c r="E367" s="114"/>
      <c r="J367" s="114"/>
      <c r="K367" s="114"/>
      <c r="L367" s="114"/>
    </row>
    <row r="368" spans="3:12" ht="30" customHeight="1">
      <c r="C368" s="114"/>
      <c r="D368" s="114"/>
      <c r="E368" s="114"/>
      <c r="J368" s="114"/>
      <c r="K368" s="114"/>
      <c r="L368" s="114"/>
    </row>
    <row r="369" spans="3:12" ht="30" customHeight="1">
      <c r="C369" s="114"/>
      <c r="D369" s="114"/>
      <c r="E369" s="114"/>
      <c r="J369" s="114"/>
      <c r="K369" s="114"/>
      <c r="L369" s="114"/>
    </row>
    <row r="370" spans="3:12" ht="30" customHeight="1">
      <c r="C370" s="114"/>
      <c r="D370" s="114"/>
      <c r="E370" s="114"/>
      <c r="J370" s="114"/>
      <c r="K370" s="114"/>
      <c r="L370" s="114"/>
    </row>
    <row r="371" spans="3:12" ht="30" customHeight="1">
      <c r="C371" s="114"/>
      <c r="D371" s="114"/>
      <c r="E371" s="114"/>
      <c r="J371" s="114"/>
      <c r="K371" s="114"/>
      <c r="L371" s="114"/>
    </row>
    <row r="372" spans="3:12" ht="30" customHeight="1">
      <c r="C372" s="114"/>
      <c r="D372" s="114"/>
      <c r="E372" s="114"/>
      <c r="J372" s="114"/>
      <c r="K372" s="114"/>
      <c r="L372" s="114"/>
    </row>
    <row r="373" spans="3:12" ht="30" customHeight="1">
      <c r="C373" s="114"/>
      <c r="D373" s="114"/>
      <c r="E373" s="114"/>
      <c r="J373" s="114"/>
      <c r="K373" s="114"/>
      <c r="L373" s="114"/>
    </row>
    <row r="374" spans="3:12" ht="30" customHeight="1">
      <c r="C374" s="114"/>
      <c r="D374" s="114"/>
      <c r="E374" s="114"/>
      <c r="J374" s="114"/>
      <c r="K374" s="114"/>
      <c r="L374" s="114"/>
    </row>
    <row r="375" spans="3:12" ht="30" customHeight="1">
      <c r="C375" s="114"/>
      <c r="D375" s="114"/>
      <c r="E375" s="114"/>
      <c r="J375" s="114"/>
      <c r="K375" s="114"/>
      <c r="L375" s="114"/>
    </row>
    <row r="376" spans="3:12" ht="30" customHeight="1">
      <c r="C376" s="114"/>
      <c r="D376" s="114"/>
      <c r="E376" s="114"/>
      <c r="J376" s="114"/>
      <c r="K376" s="114"/>
      <c r="L376" s="114"/>
    </row>
    <row r="377" spans="3:12" ht="30" customHeight="1">
      <c r="C377" s="114"/>
      <c r="D377" s="114"/>
      <c r="E377" s="114"/>
      <c r="J377" s="114"/>
      <c r="K377" s="114"/>
      <c r="L377" s="114"/>
    </row>
    <row r="378" spans="3:12" ht="30" customHeight="1">
      <c r="C378" s="114"/>
      <c r="D378" s="114"/>
      <c r="E378" s="114"/>
      <c r="J378" s="114"/>
      <c r="K378" s="114"/>
      <c r="L378" s="114"/>
    </row>
    <row r="379" spans="3:12" ht="30" customHeight="1">
      <c r="C379" s="114"/>
      <c r="D379" s="114"/>
      <c r="E379" s="114"/>
      <c r="J379" s="114"/>
      <c r="K379" s="114"/>
      <c r="L379" s="114"/>
    </row>
    <row r="380" spans="3:12" ht="30" customHeight="1">
      <c r="C380" s="114"/>
      <c r="D380" s="114"/>
      <c r="E380" s="114"/>
      <c r="J380" s="114"/>
      <c r="K380" s="114"/>
      <c r="L380" s="114"/>
    </row>
    <row r="381" spans="3:12" ht="30" customHeight="1">
      <c r="C381" s="114"/>
      <c r="D381" s="114"/>
      <c r="E381" s="114"/>
      <c r="J381" s="114"/>
      <c r="K381" s="114"/>
      <c r="L381" s="114"/>
    </row>
    <row r="382" spans="3:12" ht="30" customHeight="1">
      <c r="C382" s="114"/>
      <c r="D382" s="114"/>
      <c r="E382" s="114"/>
      <c r="J382" s="114"/>
      <c r="K382" s="114"/>
      <c r="L382" s="114"/>
    </row>
    <row r="383" spans="3:12" ht="30" customHeight="1">
      <c r="C383" s="114"/>
      <c r="D383" s="114"/>
      <c r="E383" s="114"/>
      <c r="J383" s="114"/>
      <c r="K383" s="114"/>
      <c r="L383" s="114"/>
    </row>
    <row r="384" spans="3:12" ht="30" customHeight="1">
      <c r="C384" s="114"/>
      <c r="D384" s="114"/>
      <c r="E384" s="114"/>
      <c r="J384" s="114"/>
      <c r="K384" s="114"/>
      <c r="L384" s="114"/>
    </row>
    <row r="385" spans="3:12" ht="30" customHeight="1">
      <c r="C385" s="114"/>
      <c r="D385" s="114"/>
      <c r="E385" s="114"/>
      <c r="J385" s="114"/>
      <c r="K385" s="114"/>
      <c r="L385" s="114"/>
    </row>
    <row r="386" spans="3:12" ht="30" customHeight="1">
      <c r="C386" s="114"/>
      <c r="D386" s="114"/>
      <c r="E386" s="114"/>
      <c r="J386" s="114"/>
      <c r="K386" s="114"/>
      <c r="L386" s="114"/>
    </row>
    <row r="387" spans="3:12" ht="30" customHeight="1">
      <c r="C387" s="114"/>
      <c r="D387" s="114"/>
      <c r="E387" s="114"/>
      <c r="J387" s="114"/>
      <c r="K387" s="114"/>
      <c r="L387" s="114"/>
    </row>
    <row r="388" spans="3:12" ht="30" customHeight="1">
      <c r="C388" s="114"/>
      <c r="D388" s="114"/>
      <c r="E388" s="114"/>
      <c r="J388" s="114"/>
      <c r="K388" s="114"/>
      <c r="L388" s="114"/>
    </row>
    <row r="389" spans="3:12" ht="30" customHeight="1">
      <c r="C389" s="114"/>
      <c r="D389" s="114"/>
      <c r="E389" s="114"/>
      <c r="J389" s="114"/>
      <c r="K389" s="114"/>
      <c r="L389" s="114"/>
    </row>
    <row r="390" spans="3:12" ht="30" customHeight="1">
      <c r="C390" s="114"/>
      <c r="D390" s="114"/>
      <c r="E390" s="114"/>
      <c r="J390" s="114"/>
      <c r="K390" s="114"/>
      <c r="L390" s="114"/>
    </row>
    <row r="391" spans="3:12" ht="30" customHeight="1">
      <c r="C391" s="114"/>
      <c r="D391" s="114"/>
      <c r="E391" s="114"/>
      <c r="J391" s="114"/>
      <c r="K391" s="114"/>
      <c r="L391" s="114"/>
    </row>
    <row r="392" spans="3:12" ht="30" customHeight="1">
      <c r="C392" s="114"/>
      <c r="D392" s="114"/>
      <c r="E392" s="114"/>
      <c r="J392" s="114"/>
      <c r="K392" s="114"/>
      <c r="L392" s="114"/>
    </row>
    <row r="393" spans="3:12" ht="30" customHeight="1">
      <c r="C393" s="114"/>
      <c r="D393" s="114"/>
      <c r="E393" s="114"/>
      <c r="J393" s="114"/>
      <c r="K393" s="114"/>
      <c r="L393" s="114"/>
    </row>
    <row r="394" spans="3:12" ht="30" customHeight="1">
      <c r="C394" s="114"/>
      <c r="D394" s="114"/>
      <c r="E394" s="114"/>
      <c r="J394" s="114"/>
      <c r="K394" s="114"/>
      <c r="L394" s="114"/>
    </row>
    <row r="395" spans="3:12" ht="30" customHeight="1">
      <c r="C395" s="114"/>
      <c r="D395" s="114"/>
      <c r="E395" s="114"/>
      <c r="J395" s="114"/>
      <c r="K395" s="114"/>
      <c r="L395" s="114"/>
    </row>
    <row r="396" spans="3:12" ht="30" customHeight="1">
      <c r="C396" s="114"/>
      <c r="D396" s="114"/>
      <c r="E396" s="114"/>
      <c r="J396" s="114"/>
      <c r="K396" s="114"/>
      <c r="L396" s="114"/>
    </row>
    <row r="397" spans="3:12" ht="30" customHeight="1">
      <c r="C397" s="114"/>
      <c r="D397" s="114"/>
      <c r="E397" s="114"/>
      <c r="J397" s="114"/>
      <c r="K397" s="114"/>
      <c r="L397" s="114"/>
    </row>
    <row r="398" spans="3:12" ht="30" customHeight="1">
      <c r="C398" s="114"/>
      <c r="D398" s="114"/>
      <c r="E398" s="114"/>
      <c r="J398" s="114"/>
      <c r="K398" s="114"/>
      <c r="L398" s="114"/>
    </row>
    <row r="399" spans="3:12" ht="30" customHeight="1">
      <c r="C399" s="114"/>
      <c r="D399" s="114"/>
      <c r="E399" s="114"/>
      <c r="J399" s="114"/>
      <c r="K399" s="114"/>
      <c r="L399" s="114"/>
    </row>
    <row r="400" spans="3:12" ht="30" customHeight="1">
      <c r="C400" s="114"/>
      <c r="D400" s="114"/>
      <c r="E400" s="114"/>
      <c r="J400" s="114"/>
      <c r="K400" s="114"/>
      <c r="L400" s="114"/>
    </row>
    <row r="401" spans="3:12" ht="30" customHeight="1">
      <c r="C401" s="114"/>
      <c r="D401" s="114"/>
      <c r="E401" s="114"/>
      <c r="J401" s="114"/>
      <c r="K401" s="114"/>
      <c r="L401" s="114"/>
    </row>
    <row r="402" spans="3:12" ht="30" customHeight="1">
      <c r="C402" s="114"/>
      <c r="D402" s="114"/>
      <c r="E402" s="114"/>
      <c r="J402" s="114"/>
      <c r="K402" s="114"/>
      <c r="L402" s="114"/>
    </row>
    <row r="403" spans="3:12" ht="30" customHeight="1">
      <c r="C403" s="114"/>
      <c r="D403" s="114"/>
      <c r="E403" s="114"/>
      <c r="J403" s="114"/>
      <c r="K403" s="114"/>
      <c r="L403" s="114"/>
    </row>
    <row r="404" spans="3:12" ht="30" customHeight="1">
      <c r="C404" s="114"/>
      <c r="D404" s="114"/>
      <c r="E404" s="114"/>
      <c r="J404" s="114"/>
      <c r="K404" s="114"/>
      <c r="L404" s="114"/>
    </row>
    <row r="405" spans="3:12" ht="30" customHeight="1">
      <c r="C405" s="114"/>
      <c r="D405" s="114"/>
      <c r="E405" s="114"/>
      <c r="J405" s="114"/>
      <c r="K405" s="114"/>
      <c r="L405" s="114"/>
    </row>
    <row r="406" spans="3:12" ht="30" customHeight="1">
      <c r="C406" s="114"/>
      <c r="D406" s="114"/>
      <c r="E406" s="114"/>
      <c r="J406" s="114"/>
      <c r="K406" s="114"/>
      <c r="L406" s="114"/>
    </row>
    <row r="407" spans="3:12" ht="30" customHeight="1">
      <c r="C407" s="114"/>
      <c r="D407" s="114"/>
      <c r="E407" s="114"/>
      <c r="J407" s="114"/>
      <c r="K407" s="114"/>
      <c r="L407" s="114"/>
    </row>
    <row r="408" spans="3:12" ht="30" customHeight="1">
      <c r="C408" s="114"/>
      <c r="D408" s="114"/>
      <c r="E408" s="114"/>
      <c r="J408" s="114"/>
      <c r="K408" s="114"/>
      <c r="L408" s="114"/>
    </row>
    <row r="409" spans="3:12" ht="30" customHeight="1">
      <c r="C409" s="114"/>
      <c r="D409" s="114"/>
      <c r="E409" s="114"/>
      <c r="J409" s="114"/>
      <c r="K409" s="114"/>
      <c r="L409" s="114"/>
    </row>
    <row r="410" spans="3:12" ht="30" customHeight="1">
      <c r="C410" s="114"/>
      <c r="D410" s="114"/>
      <c r="E410" s="114"/>
      <c r="J410" s="114"/>
      <c r="K410" s="114"/>
      <c r="L410" s="114"/>
    </row>
    <row r="411" spans="3:12" ht="30" customHeight="1">
      <c r="C411" s="114"/>
      <c r="D411" s="114"/>
      <c r="E411" s="114"/>
      <c r="J411" s="114"/>
      <c r="K411" s="114"/>
      <c r="L411" s="114"/>
    </row>
    <row r="412" spans="3:12" ht="30" customHeight="1">
      <c r="C412" s="114"/>
      <c r="D412" s="114"/>
      <c r="E412" s="114"/>
      <c r="J412" s="114"/>
      <c r="K412" s="114"/>
      <c r="L412" s="114"/>
    </row>
    <row r="413" spans="3:12" ht="30" customHeight="1">
      <c r="C413" s="114"/>
      <c r="D413" s="114"/>
      <c r="E413" s="114"/>
      <c r="J413" s="114"/>
      <c r="K413" s="114"/>
      <c r="L413" s="114"/>
    </row>
    <row r="414" spans="3:12" ht="30" customHeight="1">
      <c r="C414" s="114"/>
      <c r="D414" s="114"/>
      <c r="E414" s="114"/>
      <c r="J414" s="114"/>
      <c r="K414" s="114"/>
      <c r="L414" s="114"/>
    </row>
    <row r="415" spans="3:12" ht="30" customHeight="1">
      <c r="C415" s="114"/>
      <c r="D415" s="114"/>
      <c r="E415" s="114"/>
      <c r="J415" s="114"/>
      <c r="K415" s="114"/>
      <c r="L415" s="114"/>
    </row>
    <row r="416" spans="3:12" ht="30" customHeight="1">
      <c r="C416" s="114"/>
      <c r="D416" s="114"/>
      <c r="E416" s="114"/>
      <c r="J416" s="114"/>
      <c r="K416" s="114"/>
      <c r="L416" s="114"/>
    </row>
    <row r="417" spans="3:12" ht="30" customHeight="1">
      <c r="C417" s="114"/>
      <c r="D417" s="114"/>
      <c r="E417" s="114"/>
      <c r="J417" s="114"/>
      <c r="K417" s="114"/>
      <c r="L417" s="114"/>
    </row>
    <row r="418" spans="3:12" ht="30" customHeight="1">
      <c r="C418" s="114"/>
      <c r="D418" s="114"/>
      <c r="E418" s="114"/>
      <c r="J418" s="114"/>
      <c r="K418" s="114"/>
      <c r="L418" s="114"/>
    </row>
    <row r="419" spans="3:12" ht="30" customHeight="1">
      <c r="C419" s="114"/>
      <c r="D419" s="114"/>
      <c r="E419" s="114"/>
      <c r="J419" s="114"/>
      <c r="K419" s="114"/>
      <c r="L419" s="114"/>
    </row>
    <row r="420" spans="3:12" ht="30" customHeight="1">
      <c r="C420" s="114"/>
      <c r="D420" s="114"/>
      <c r="E420" s="114"/>
      <c r="J420" s="114"/>
      <c r="K420" s="114"/>
      <c r="L420" s="114"/>
    </row>
    <row r="421" spans="3:12" ht="30" customHeight="1">
      <c r="C421" s="114"/>
      <c r="D421" s="114"/>
      <c r="E421" s="114"/>
      <c r="J421" s="114"/>
      <c r="K421" s="114"/>
      <c r="L421" s="114"/>
    </row>
    <row r="422" spans="3:12" ht="30" customHeight="1">
      <c r="C422" s="114"/>
      <c r="D422" s="114"/>
      <c r="E422" s="114"/>
      <c r="J422" s="114"/>
      <c r="K422" s="114"/>
      <c r="L422" s="114"/>
    </row>
    <row r="423" spans="3:12" ht="30" customHeight="1">
      <c r="C423" s="114"/>
      <c r="D423" s="114"/>
      <c r="E423" s="114"/>
      <c r="J423" s="114"/>
      <c r="K423" s="114"/>
      <c r="L423" s="114"/>
    </row>
    <row r="424" spans="3:12" ht="30" customHeight="1">
      <c r="C424" s="114"/>
      <c r="D424" s="114"/>
      <c r="E424" s="114"/>
      <c r="J424" s="114"/>
      <c r="K424" s="114"/>
      <c r="L424" s="114"/>
    </row>
    <row r="425" spans="3:12" ht="30" customHeight="1">
      <c r="C425" s="114"/>
      <c r="D425" s="114"/>
      <c r="E425" s="114"/>
      <c r="J425" s="114"/>
      <c r="K425" s="114"/>
      <c r="L425" s="114"/>
    </row>
    <row r="426" spans="3:12" ht="30" customHeight="1">
      <c r="C426" s="114"/>
      <c r="D426" s="114"/>
      <c r="E426" s="114"/>
      <c r="J426" s="114"/>
      <c r="K426" s="114"/>
      <c r="L426" s="114"/>
    </row>
    <row r="427" spans="3:12" ht="30" customHeight="1">
      <c r="C427" s="114"/>
      <c r="D427" s="114"/>
      <c r="E427" s="114"/>
      <c r="J427" s="114"/>
      <c r="K427" s="114"/>
      <c r="L427" s="114"/>
    </row>
    <row r="428" spans="3:12" ht="30" customHeight="1">
      <c r="C428" s="114"/>
      <c r="D428" s="114"/>
      <c r="E428" s="114"/>
      <c r="J428" s="114"/>
      <c r="K428" s="114"/>
      <c r="L428" s="114"/>
    </row>
    <row r="429" spans="3:12" ht="30" customHeight="1">
      <c r="C429" s="114"/>
      <c r="D429" s="114"/>
      <c r="E429" s="114"/>
      <c r="J429" s="114"/>
      <c r="K429" s="114"/>
      <c r="L429" s="114"/>
    </row>
    <row r="430" spans="3:12" ht="30" customHeight="1">
      <c r="C430" s="114"/>
      <c r="D430" s="114"/>
      <c r="E430" s="114"/>
      <c r="J430" s="114"/>
      <c r="K430" s="114"/>
      <c r="L430" s="114"/>
    </row>
    <row r="431" spans="3:12" ht="30" customHeight="1">
      <c r="C431" s="114"/>
      <c r="D431" s="114"/>
      <c r="E431" s="114"/>
      <c r="J431" s="114"/>
      <c r="K431" s="114"/>
      <c r="L431" s="114"/>
    </row>
    <row r="432" spans="3:12" ht="30" customHeight="1">
      <c r="C432" s="114"/>
      <c r="D432" s="114"/>
      <c r="E432" s="114"/>
      <c r="J432" s="114"/>
      <c r="K432" s="114"/>
      <c r="L432" s="114"/>
    </row>
    <row r="433" spans="3:12" ht="30" customHeight="1">
      <c r="C433" s="114"/>
      <c r="D433" s="114"/>
      <c r="E433" s="114"/>
      <c r="J433" s="114"/>
      <c r="K433" s="114"/>
      <c r="L433" s="114"/>
    </row>
    <row r="434" spans="3:12" ht="30" customHeight="1">
      <c r="C434" s="114"/>
      <c r="D434" s="114"/>
      <c r="E434" s="114"/>
      <c r="J434" s="114"/>
      <c r="K434" s="114"/>
      <c r="L434" s="114"/>
    </row>
    <row r="435" spans="3:12" ht="30" customHeight="1">
      <c r="C435" s="114"/>
      <c r="D435" s="114"/>
      <c r="E435" s="114"/>
      <c r="J435" s="114"/>
      <c r="K435" s="114"/>
      <c r="L435" s="114"/>
    </row>
    <row r="436" spans="3:12" ht="30" customHeight="1">
      <c r="C436" s="114"/>
      <c r="D436" s="114"/>
      <c r="E436" s="114"/>
      <c r="J436" s="114"/>
      <c r="K436" s="114"/>
      <c r="L436" s="114"/>
    </row>
    <row r="437" spans="3:12" ht="30" customHeight="1">
      <c r="C437" s="114"/>
      <c r="D437" s="114"/>
      <c r="E437" s="114"/>
      <c r="J437" s="114"/>
      <c r="K437" s="114"/>
      <c r="L437" s="114"/>
    </row>
    <row r="438" spans="3:12" ht="30" customHeight="1">
      <c r="C438" s="114"/>
      <c r="D438" s="114"/>
      <c r="E438" s="114"/>
      <c r="J438" s="114"/>
      <c r="K438" s="114"/>
      <c r="L438" s="114"/>
    </row>
    <row r="439" spans="3:12" ht="30" customHeight="1">
      <c r="C439" s="114"/>
      <c r="D439" s="114"/>
      <c r="E439" s="114"/>
      <c r="J439" s="114"/>
      <c r="K439" s="114"/>
      <c r="L439" s="114"/>
    </row>
    <row r="440" spans="3:12" ht="30" customHeight="1">
      <c r="C440" s="114"/>
      <c r="D440" s="114"/>
      <c r="E440" s="114"/>
      <c r="J440" s="114"/>
      <c r="K440" s="114"/>
      <c r="L440" s="114"/>
    </row>
    <row r="441" spans="3:12" ht="30" customHeight="1">
      <c r="C441" s="114"/>
      <c r="D441" s="114"/>
      <c r="E441" s="114"/>
      <c r="J441" s="114"/>
      <c r="K441" s="114"/>
      <c r="L441" s="114"/>
    </row>
    <row r="442" spans="3:12" ht="30" customHeight="1">
      <c r="C442" s="114"/>
      <c r="D442" s="114"/>
      <c r="E442" s="114"/>
      <c r="J442" s="114"/>
      <c r="K442" s="114"/>
      <c r="L442" s="114"/>
    </row>
    <row r="443" spans="3:12" ht="30" customHeight="1">
      <c r="C443" s="114"/>
      <c r="D443" s="114"/>
      <c r="E443" s="114"/>
      <c r="J443" s="114"/>
      <c r="K443" s="114"/>
      <c r="L443" s="114"/>
    </row>
    <row r="444" spans="3:12" ht="30" customHeight="1">
      <c r="C444" s="114"/>
      <c r="D444" s="114"/>
      <c r="E444" s="114"/>
      <c r="J444" s="114"/>
      <c r="K444" s="114"/>
      <c r="L444" s="114"/>
    </row>
    <row r="445" spans="3:12" ht="30" customHeight="1">
      <c r="C445" s="114"/>
      <c r="D445" s="114"/>
      <c r="E445" s="114"/>
      <c r="J445" s="114"/>
      <c r="K445" s="114"/>
      <c r="L445" s="114"/>
    </row>
    <row r="446" spans="3:12" ht="30" customHeight="1">
      <c r="C446" s="114"/>
      <c r="D446" s="114"/>
      <c r="E446" s="114"/>
      <c r="J446" s="114"/>
      <c r="K446" s="114"/>
      <c r="L446" s="114"/>
    </row>
    <row r="447" spans="3:12" ht="30" customHeight="1">
      <c r="C447" s="114"/>
      <c r="D447" s="114"/>
      <c r="E447" s="114"/>
      <c r="J447" s="114"/>
      <c r="K447" s="114"/>
      <c r="L447" s="114"/>
    </row>
    <row r="448" spans="3:12" ht="30" customHeight="1">
      <c r="C448" s="114"/>
      <c r="D448" s="114"/>
      <c r="E448" s="114"/>
      <c r="J448" s="114"/>
      <c r="K448" s="114"/>
      <c r="L448" s="114"/>
    </row>
    <row r="449" spans="10:12" ht="30" customHeight="1">
      <c r="J449" s="114"/>
      <c r="K449" s="114"/>
      <c r="L449" s="114"/>
    </row>
    <row r="450" spans="10:12" ht="30" customHeight="1">
      <c r="J450" s="114"/>
      <c r="K450" s="114"/>
      <c r="L450" s="114"/>
    </row>
    <row r="451" spans="10:12" ht="30" customHeight="1">
      <c r="J451" s="114"/>
      <c r="K451" s="114"/>
      <c r="L451" s="114"/>
    </row>
    <row r="452" spans="10:12" ht="30" customHeight="1">
      <c r="J452" s="114"/>
      <c r="K452" s="114"/>
      <c r="L452" s="114"/>
    </row>
    <row r="453" spans="10:12" ht="30" customHeight="1">
      <c r="J453" s="114"/>
      <c r="K453" s="114"/>
      <c r="L453" s="114"/>
    </row>
    <row r="454" spans="10:12" ht="30" customHeight="1">
      <c r="J454" s="114"/>
      <c r="K454" s="114"/>
      <c r="L454" s="114"/>
    </row>
  </sheetData>
  <sheetProtection algorithmName="SHA-512" hashValue="nRgZRo1KrslgVh3CA2lyh3xlOSnSRPXMBHSDbHJTdCNDqI7bYiGMLG9i6plRp30nzXR0yN6CkE3o2cH7CB+r4g==" saltValue="kPCKPiysEFHAeSfwj9phxA==" spinCount="100000" sheet="1" objects="1" scenarios="1" formatColumns="0" formatRows="0" insertColumns="0" insertRows="0" insertHyperlinks="0" deleteColumns="0" deleteRows="0" selectLockedCells="1" sort="0" autoFilter="0"/>
  <mergeCells count="13">
    <mergeCell ref="C5:D5"/>
    <mergeCell ref="C6:I6"/>
    <mergeCell ref="C17:D17"/>
    <mergeCell ref="K17:L17"/>
    <mergeCell ref="E8:F8"/>
    <mergeCell ref="E14:G14"/>
    <mergeCell ref="C18:D18"/>
    <mergeCell ref="C8:D8"/>
    <mergeCell ref="C9:D9"/>
    <mergeCell ref="C11:D11"/>
    <mergeCell ref="C12:D12"/>
    <mergeCell ref="C14:D14"/>
    <mergeCell ref="C15:D15"/>
  </mergeCells>
  <conditionalFormatting sqref="C12">
    <cfRule type="cellIs" dxfId="65" priority="4" operator="between">
      <formula>0.1</formula>
      <formula>30</formula>
    </cfRule>
    <cfRule type="cellIs" dxfId="64" priority="5" operator="between">
      <formula>71</formula>
      <formula>100</formula>
    </cfRule>
    <cfRule type="cellIs" dxfId="63" priority="6" operator="between">
      <formula>31</formula>
      <formula>70</formula>
    </cfRule>
  </conditionalFormatting>
  <conditionalFormatting sqref="C18">
    <cfRule type="cellIs" dxfId="62" priority="1" operator="between">
      <formula>0</formula>
      <formula>0.5</formula>
    </cfRule>
    <cfRule type="cellIs" dxfId="61" priority="2" operator="between">
      <formula>0.801</formula>
      <formula>1</formula>
    </cfRule>
    <cfRule type="cellIs" dxfId="60" priority="3" operator="between">
      <formula>0.501</formula>
      <formula>0.8</formula>
    </cfRule>
  </conditionalFormatting>
  <dataValidations disablePrompts="1" count="1">
    <dataValidation type="list" allowBlank="1" showInputMessage="1" showErrorMessage="1" sqref="D8 D5 F8" xr:uid="{156D43D1-9D38-4D2B-ADB8-2485E8402690}">
      <formula1>Problema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3E5A-FAD4-424D-81DF-DCDE10B18C9B}">
  <dimension ref="A1:CL991"/>
  <sheetViews>
    <sheetView showGridLines="0" zoomScale="90" zoomScaleNormal="90" zoomScalePageLayoutView="80" workbookViewId="0">
      <selection activeCell="C3" sqref="C3"/>
    </sheetView>
  </sheetViews>
  <sheetFormatPr defaultColWidth="11" defaultRowHeight="14.4"/>
  <cols>
    <col min="1" max="1" width="2.09765625" style="166" customWidth="1"/>
    <col min="2" max="2" width="1.3984375" style="166" customWidth="1"/>
    <col min="3" max="3" width="5.59765625" style="166" customWidth="1"/>
    <col min="4" max="5" width="3.8984375" style="166" customWidth="1"/>
    <col min="6" max="9" width="3.8984375" style="199" customWidth="1"/>
    <col min="10" max="47" width="3.8984375" style="166" customWidth="1"/>
    <col min="48" max="48" width="11" style="166"/>
    <col min="49" max="85" width="1.59765625" style="169" customWidth="1"/>
    <col min="86" max="90" width="1.59765625" style="166" customWidth="1"/>
    <col min="91" max="16384" width="11" style="166"/>
  </cols>
  <sheetData>
    <row r="1" spans="2:90" s="159" customFormat="1" ht="39" customHeight="1">
      <c r="F1" s="160"/>
      <c r="G1" s="160"/>
      <c r="H1" s="160"/>
      <c r="I1" s="160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</row>
    <row r="2" spans="2:90" s="162" customFormat="1" ht="30" customHeight="1">
      <c r="C2" s="163"/>
      <c r="D2" s="163"/>
      <c r="E2" s="163"/>
      <c r="F2" s="164"/>
      <c r="G2" s="164"/>
      <c r="H2" s="164"/>
      <c r="I2" s="164"/>
      <c r="AW2" s="165"/>
      <c r="AX2" s="165"/>
      <c r="AY2" s="165"/>
      <c r="AZ2" s="165"/>
      <c r="BA2" s="165"/>
      <c r="BB2" s="165"/>
      <c r="BC2" s="165"/>
      <c r="BD2" s="165"/>
      <c r="BE2" s="165"/>
      <c r="BF2" s="165"/>
      <c r="BG2" s="165"/>
      <c r="BH2" s="165"/>
      <c r="BI2" s="165"/>
      <c r="BJ2" s="165"/>
      <c r="BK2" s="165"/>
      <c r="BL2" s="165"/>
      <c r="BM2" s="165"/>
      <c r="BN2" s="165"/>
      <c r="BO2" s="165"/>
      <c r="BP2" s="165"/>
      <c r="BQ2" s="165"/>
      <c r="BR2" s="165"/>
      <c r="BS2" s="165"/>
      <c r="BT2" s="165"/>
      <c r="BU2" s="165"/>
      <c r="BV2" s="165"/>
      <c r="BW2" s="165"/>
      <c r="BX2" s="165"/>
      <c r="BY2" s="165"/>
      <c r="BZ2" s="165"/>
      <c r="CA2" s="165"/>
      <c r="CB2" s="165"/>
      <c r="CC2" s="165"/>
      <c r="CD2" s="165"/>
      <c r="CE2" s="165"/>
      <c r="CF2" s="165"/>
      <c r="CG2" s="165"/>
    </row>
    <row r="3" spans="2:90" s="223" customFormat="1" ht="45" customHeight="1">
      <c r="C3" s="227" t="s">
        <v>215</v>
      </c>
      <c r="D3" s="224"/>
      <c r="E3" s="224"/>
      <c r="F3" s="225"/>
      <c r="G3" s="225"/>
      <c r="H3" s="225"/>
      <c r="I3" s="225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</row>
    <row r="4" spans="2:90" ht="16.5" customHeight="1">
      <c r="C4" s="167"/>
      <c r="D4" s="167"/>
      <c r="E4" s="167"/>
      <c r="F4" s="168"/>
      <c r="G4" s="168"/>
      <c r="H4" s="168"/>
      <c r="I4" s="168"/>
    </row>
    <row r="5" spans="2:90" ht="3" customHeight="1">
      <c r="C5" s="170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2"/>
    </row>
    <row r="6" spans="2:90" s="173" customFormat="1" ht="24.9" customHeight="1">
      <c r="C6" s="174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202" t="str">
        <f>GR_dir!D8</f>
        <v>análisis de problemas</v>
      </c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</row>
    <row r="7" spans="2:90" ht="16.5" customHeight="1" thickBot="1">
      <c r="B7" s="177"/>
      <c r="C7" s="178"/>
      <c r="D7" s="179" t="s">
        <v>65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79" t="s">
        <v>67</v>
      </c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79" t="s">
        <v>66</v>
      </c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1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</row>
    <row r="8" spans="2:90" ht="37.5" customHeight="1" thickTop="1" thickBot="1">
      <c r="C8" s="178"/>
      <c r="D8" s="276" t="str">
        <f>I27</f>
        <v/>
      </c>
      <c r="E8" s="276"/>
      <c r="F8" s="276"/>
      <c r="G8" s="276"/>
      <c r="H8" s="276"/>
      <c r="I8" s="276"/>
      <c r="J8" s="276"/>
      <c r="K8" s="276"/>
      <c r="L8" s="276"/>
      <c r="M8" s="276"/>
      <c r="N8" s="182"/>
      <c r="O8" s="180"/>
      <c r="P8" s="180"/>
      <c r="Q8" s="183"/>
      <c r="R8" s="183"/>
      <c r="S8" s="276" t="str">
        <f>J27</f>
        <v/>
      </c>
      <c r="T8" s="276"/>
      <c r="U8" s="276"/>
      <c r="V8" s="276"/>
      <c r="W8" s="276"/>
      <c r="X8" s="276"/>
      <c r="Y8" s="276"/>
      <c r="Z8" s="276"/>
      <c r="AA8" s="276"/>
      <c r="AB8" s="276"/>
      <c r="AC8" s="180"/>
      <c r="AD8" s="180"/>
      <c r="AE8" s="180"/>
      <c r="AF8" s="180"/>
      <c r="AG8" s="180"/>
      <c r="AH8" s="276" t="str">
        <f>K27</f>
        <v/>
      </c>
      <c r="AI8" s="276"/>
      <c r="AJ8" s="276"/>
      <c r="AK8" s="276"/>
      <c r="AL8" s="276"/>
      <c r="AM8" s="276"/>
      <c r="AN8" s="276"/>
      <c r="AO8" s="276"/>
      <c r="AP8" s="276"/>
      <c r="AQ8" s="276"/>
      <c r="AR8" s="180"/>
      <c r="AS8" s="180"/>
      <c r="AT8" s="180"/>
      <c r="AU8" s="181"/>
      <c r="AW8" s="275">
        <f>IFERROR(VLOOKUP(I27,PL_causa!$C$5:$E$23,3,FALSE),0)</f>
        <v>0</v>
      </c>
      <c r="AX8" s="275"/>
      <c r="AY8" s="275"/>
      <c r="AZ8" s="275"/>
      <c r="BA8" s="275"/>
      <c r="BB8" s="275"/>
      <c r="BC8" s="275"/>
      <c r="BD8" s="275"/>
      <c r="BE8" s="275"/>
      <c r="BF8" s="275"/>
      <c r="BG8" s="167"/>
      <c r="BH8" s="184"/>
      <c r="BI8" s="184"/>
      <c r="BJ8" s="167"/>
      <c r="BK8" s="167"/>
      <c r="BL8" s="275">
        <f>IFERROR(VLOOKUP(J27,PL_causa!$C$5:$E$23,3,FALSE),0)</f>
        <v>0</v>
      </c>
      <c r="BM8" s="275"/>
      <c r="BN8" s="275"/>
      <c r="BO8" s="275"/>
      <c r="BP8" s="275"/>
      <c r="BQ8" s="275"/>
      <c r="BR8" s="275"/>
      <c r="BS8" s="275"/>
      <c r="BT8" s="275"/>
      <c r="BU8" s="275"/>
      <c r="BV8" s="167"/>
      <c r="BW8" s="184"/>
      <c r="BX8" s="184"/>
      <c r="BY8" s="184"/>
      <c r="BZ8" s="184"/>
      <c r="CA8" s="275">
        <f>IFERROR(VLOOKUP(K27,PL_causa!$C$5:$E$23,3,FALSE),0)</f>
        <v>0</v>
      </c>
      <c r="CB8" s="275"/>
      <c r="CC8" s="275"/>
      <c r="CD8" s="275"/>
      <c r="CE8" s="275"/>
      <c r="CF8" s="275"/>
      <c r="CG8" s="275"/>
      <c r="CH8" s="275"/>
      <c r="CI8" s="275"/>
      <c r="CJ8" s="275"/>
      <c r="CK8" s="167"/>
      <c r="CL8" s="184"/>
    </row>
    <row r="9" spans="2:90" ht="3" customHeight="1" thickTop="1" thickBot="1">
      <c r="C9" s="178"/>
      <c r="D9" s="180"/>
      <c r="E9" s="180"/>
      <c r="F9" s="180"/>
      <c r="G9" s="180"/>
      <c r="H9" s="185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6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6"/>
      <c r="AN9" s="180"/>
      <c r="AO9" s="180"/>
      <c r="AP9" s="180"/>
      <c r="AQ9" s="180"/>
      <c r="AR9" s="180"/>
      <c r="AS9" s="180"/>
      <c r="AT9" s="180"/>
      <c r="AU9" s="181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</row>
    <row r="10" spans="2:90" ht="37.5" customHeight="1" thickTop="1" thickBot="1">
      <c r="C10" s="178"/>
      <c r="D10" s="180"/>
      <c r="E10" s="276" t="str">
        <f>I26</f>
        <v/>
      </c>
      <c r="F10" s="276"/>
      <c r="G10" s="276"/>
      <c r="H10" s="276"/>
      <c r="I10" s="276"/>
      <c r="J10" s="276"/>
      <c r="K10" s="276"/>
      <c r="L10" s="276"/>
      <c r="M10" s="276"/>
      <c r="N10" s="276"/>
      <c r="O10" s="187"/>
      <c r="P10" s="180"/>
      <c r="Q10" s="180"/>
      <c r="R10" s="183"/>
      <c r="S10" s="183"/>
      <c r="T10" s="276" t="str">
        <f>J26</f>
        <v/>
      </c>
      <c r="U10" s="276"/>
      <c r="V10" s="276"/>
      <c r="W10" s="276"/>
      <c r="X10" s="276"/>
      <c r="Y10" s="276"/>
      <c r="Z10" s="276"/>
      <c r="AA10" s="276"/>
      <c r="AB10" s="276"/>
      <c r="AC10" s="276"/>
      <c r="AD10" s="180"/>
      <c r="AE10" s="180"/>
      <c r="AF10" s="180"/>
      <c r="AG10" s="180"/>
      <c r="AH10" s="180"/>
      <c r="AI10" s="276" t="str">
        <f>K26</f>
        <v/>
      </c>
      <c r="AJ10" s="276"/>
      <c r="AK10" s="276"/>
      <c r="AL10" s="276"/>
      <c r="AM10" s="276"/>
      <c r="AN10" s="276"/>
      <c r="AO10" s="276"/>
      <c r="AP10" s="276"/>
      <c r="AQ10" s="276"/>
      <c r="AR10" s="276"/>
      <c r="AS10" s="180"/>
      <c r="AT10" s="180"/>
      <c r="AU10" s="181"/>
      <c r="AW10" s="184"/>
      <c r="AX10" s="275">
        <f>IFERROR(VLOOKUP(I26,PL_causa!$C$5:$E$23,3,FALSE),0)</f>
        <v>0</v>
      </c>
      <c r="AY10" s="275"/>
      <c r="AZ10" s="275"/>
      <c r="BA10" s="275"/>
      <c r="BB10" s="275"/>
      <c r="BC10" s="275"/>
      <c r="BD10" s="275"/>
      <c r="BE10" s="275"/>
      <c r="BF10" s="275"/>
      <c r="BG10" s="275"/>
      <c r="BH10" s="167"/>
      <c r="BI10" s="184"/>
      <c r="BJ10" s="184"/>
      <c r="BK10" s="167"/>
      <c r="BL10" s="184"/>
      <c r="BM10" s="275">
        <f>IFERROR(VLOOKUP(J26,PL_causa!$C$5:$E$23,3,FALSE),0)</f>
        <v>0</v>
      </c>
      <c r="BN10" s="275"/>
      <c r="BO10" s="275"/>
      <c r="BP10" s="275"/>
      <c r="BQ10" s="275"/>
      <c r="BR10" s="275"/>
      <c r="BS10" s="275"/>
      <c r="BT10" s="275"/>
      <c r="BU10" s="275"/>
      <c r="BV10" s="275"/>
      <c r="BW10" s="167"/>
      <c r="BX10" s="184"/>
      <c r="BY10" s="184"/>
      <c r="BZ10" s="184"/>
      <c r="CA10" s="184"/>
      <c r="CB10" s="275">
        <f>IFERROR(VLOOKUP(K26,PL_causa!$C$5:$E$23,3,FALSE),0)</f>
        <v>0</v>
      </c>
      <c r="CC10" s="275"/>
      <c r="CD10" s="275"/>
      <c r="CE10" s="275"/>
      <c r="CF10" s="275"/>
      <c r="CG10" s="275"/>
      <c r="CH10" s="275"/>
      <c r="CI10" s="275"/>
      <c r="CJ10" s="275"/>
      <c r="CK10" s="275"/>
      <c r="CL10" s="167"/>
    </row>
    <row r="11" spans="2:90" ht="3" customHeight="1" thickTop="1" thickBot="1">
      <c r="C11" s="178"/>
      <c r="D11" s="180"/>
      <c r="E11" s="180"/>
      <c r="F11" s="180"/>
      <c r="G11" s="180"/>
      <c r="H11" s="180"/>
      <c r="I11" s="185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6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6"/>
      <c r="AO11" s="180"/>
      <c r="AP11" s="180"/>
      <c r="AQ11" s="180"/>
      <c r="AR11" s="180"/>
      <c r="AS11" s="180"/>
      <c r="AT11" s="180"/>
      <c r="AU11" s="181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</row>
    <row r="12" spans="2:90" ht="37.5" customHeight="1" thickTop="1" thickBot="1">
      <c r="C12" s="178"/>
      <c r="D12" s="180"/>
      <c r="E12" s="180"/>
      <c r="F12" s="276" t="str">
        <f>I25</f>
        <v/>
      </c>
      <c r="G12" s="276"/>
      <c r="H12" s="276"/>
      <c r="I12" s="276"/>
      <c r="J12" s="276"/>
      <c r="K12" s="276"/>
      <c r="L12" s="276"/>
      <c r="M12" s="276"/>
      <c r="N12" s="276"/>
      <c r="O12" s="276"/>
      <c r="P12" s="187"/>
      <c r="Q12" s="180"/>
      <c r="R12" s="180"/>
      <c r="S12" s="183"/>
      <c r="T12" s="183"/>
      <c r="U12" s="276" t="str">
        <f>J25</f>
        <v>causa 5</v>
      </c>
      <c r="V12" s="276"/>
      <c r="W12" s="276"/>
      <c r="X12" s="276"/>
      <c r="Y12" s="276"/>
      <c r="Z12" s="276"/>
      <c r="AA12" s="276"/>
      <c r="AB12" s="276"/>
      <c r="AC12" s="276"/>
      <c r="AD12" s="276"/>
      <c r="AE12" s="180"/>
      <c r="AF12" s="180"/>
      <c r="AG12" s="180"/>
      <c r="AH12" s="180"/>
      <c r="AI12" s="180"/>
      <c r="AJ12" s="276" t="str">
        <f>K25</f>
        <v>causa 3</v>
      </c>
      <c r="AK12" s="276"/>
      <c r="AL12" s="276"/>
      <c r="AM12" s="276"/>
      <c r="AN12" s="276"/>
      <c r="AO12" s="276"/>
      <c r="AP12" s="276"/>
      <c r="AQ12" s="276"/>
      <c r="AR12" s="276"/>
      <c r="AS12" s="276"/>
      <c r="AT12" s="180"/>
      <c r="AU12" s="181"/>
      <c r="AW12" s="184"/>
      <c r="AX12" s="184"/>
      <c r="AY12" s="275">
        <f>IFERROR(VLOOKUP(I25,PL_causa!$C$5:$E$23,3,FALSE),0)</f>
        <v>0</v>
      </c>
      <c r="AZ12" s="275"/>
      <c r="BA12" s="275"/>
      <c r="BB12" s="275"/>
      <c r="BC12" s="275"/>
      <c r="BD12" s="275"/>
      <c r="BE12" s="275"/>
      <c r="BF12" s="275"/>
      <c r="BG12" s="275"/>
      <c r="BH12" s="275"/>
      <c r="BI12" s="167"/>
      <c r="BJ12" s="184"/>
      <c r="BK12" s="184"/>
      <c r="BL12" s="184"/>
      <c r="BM12" s="184"/>
      <c r="BN12" s="275">
        <f>IFERROR(VLOOKUP(J25,PL_causa!$C$5:$E$23,3,FALSE),0)</f>
        <v>50</v>
      </c>
      <c r="BO12" s="275"/>
      <c r="BP12" s="275"/>
      <c r="BQ12" s="275"/>
      <c r="BR12" s="275"/>
      <c r="BS12" s="275"/>
      <c r="BT12" s="275"/>
      <c r="BU12" s="275"/>
      <c r="BV12" s="275"/>
      <c r="BW12" s="275"/>
      <c r="BX12" s="184"/>
      <c r="BY12" s="184"/>
      <c r="BZ12" s="184"/>
      <c r="CA12" s="184"/>
      <c r="CB12" s="184"/>
      <c r="CC12" s="275">
        <f>IFERROR(VLOOKUP(K25,PL_causa!$C$5:$E$23,3,FALSE),0)</f>
        <v>73</v>
      </c>
      <c r="CD12" s="275"/>
      <c r="CE12" s="275"/>
      <c r="CF12" s="275"/>
      <c r="CG12" s="275"/>
      <c r="CH12" s="275"/>
      <c r="CI12" s="275"/>
      <c r="CJ12" s="275"/>
      <c r="CK12" s="275"/>
      <c r="CL12" s="275"/>
    </row>
    <row r="13" spans="2:90" ht="3" customHeight="1" thickTop="1">
      <c r="C13" s="178"/>
      <c r="D13" s="180"/>
      <c r="E13" s="180"/>
      <c r="F13" s="180"/>
      <c r="G13" s="180"/>
      <c r="H13" s="180"/>
      <c r="I13" s="180"/>
      <c r="J13" s="180"/>
      <c r="K13" s="186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6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6"/>
      <c r="AP13" s="180"/>
      <c r="AQ13" s="180"/>
      <c r="AR13" s="180"/>
      <c r="AS13" s="180"/>
      <c r="AT13" s="180"/>
      <c r="AU13" s="181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</row>
    <row r="14" spans="2:90" ht="3" customHeight="1" thickBot="1">
      <c r="C14" s="178"/>
      <c r="D14" s="180"/>
      <c r="E14" s="180"/>
      <c r="F14" s="180"/>
      <c r="G14" s="180"/>
      <c r="H14" s="180"/>
      <c r="I14" s="180"/>
      <c r="J14" s="180"/>
      <c r="K14" s="186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6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6"/>
      <c r="AP14" s="180"/>
      <c r="AQ14" s="180"/>
      <c r="AR14" s="180"/>
      <c r="AS14" s="180"/>
      <c r="AT14" s="180"/>
      <c r="AU14" s="181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</row>
    <row r="15" spans="2:90" ht="37.5" customHeight="1" thickTop="1" thickBot="1">
      <c r="C15" s="178"/>
      <c r="D15" s="180"/>
      <c r="E15" s="180"/>
      <c r="F15" s="276" t="str">
        <f>L25</f>
        <v/>
      </c>
      <c r="G15" s="276"/>
      <c r="H15" s="276"/>
      <c r="I15" s="276"/>
      <c r="J15" s="276"/>
      <c r="K15" s="276"/>
      <c r="L15" s="276"/>
      <c r="M15" s="276"/>
      <c r="N15" s="276"/>
      <c r="O15" s="276"/>
      <c r="P15" s="180"/>
      <c r="Q15" s="180"/>
      <c r="R15" s="188"/>
      <c r="S15" s="180"/>
      <c r="T15" s="183"/>
      <c r="U15" s="276" t="str">
        <f>M25</f>
        <v>causa 6</v>
      </c>
      <c r="V15" s="276"/>
      <c r="W15" s="276"/>
      <c r="X15" s="276"/>
      <c r="Y15" s="276"/>
      <c r="Z15" s="276"/>
      <c r="AA15" s="276"/>
      <c r="AB15" s="276"/>
      <c r="AC15" s="276"/>
      <c r="AD15" s="276"/>
      <c r="AE15" s="180"/>
      <c r="AF15" s="180"/>
      <c r="AG15" s="180"/>
      <c r="AH15" s="180"/>
      <c r="AI15" s="180"/>
      <c r="AJ15" s="276">
        <f>N25</f>
        <v>0</v>
      </c>
      <c r="AK15" s="276"/>
      <c r="AL15" s="276"/>
      <c r="AM15" s="276"/>
      <c r="AN15" s="276"/>
      <c r="AO15" s="276"/>
      <c r="AP15" s="276"/>
      <c r="AQ15" s="276"/>
      <c r="AR15" s="276"/>
      <c r="AS15" s="276"/>
      <c r="AT15" s="180"/>
      <c r="AU15" s="181"/>
      <c r="AW15" s="184"/>
      <c r="AX15" s="184"/>
      <c r="AY15" s="275">
        <f>IFERROR(VLOOKUP(L25,PL_causa!$C$5:$E$23,3,FALSE),0)</f>
        <v>0</v>
      </c>
      <c r="AZ15" s="275"/>
      <c r="BA15" s="275"/>
      <c r="BB15" s="275"/>
      <c r="BC15" s="275"/>
      <c r="BD15" s="275"/>
      <c r="BE15" s="275"/>
      <c r="BF15" s="275"/>
      <c r="BG15" s="275"/>
      <c r="BH15" s="275"/>
      <c r="BI15" s="184"/>
      <c r="BJ15" s="184"/>
      <c r="BK15" s="167"/>
      <c r="BL15" s="184"/>
      <c r="BM15" s="184"/>
      <c r="BN15" s="275">
        <f>IFERROR(VLOOKUP(M25,PL_causa!$C$5:$E$23,3,FALSE),0)</f>
        <v>3</v>
      </c>
      <c r="BO15" s="275"/>
      <c r="BP15" s="275"/>
      <c r="BQ15" s="275"/>
      <c r="BR15" s="275"/>
      <c r="BS15" s="275"/>
      <c r="BT15" s="275"/>
      <c r="BU15" s="275"/>
      <c r="BV15" s="275"/>
      <c r="BW15" s="275"/>
      <c r="BX15" s="184"/>
      <c r="BY15" s="184"/>
      <c r="BZ15" s="184"/>
      <c r="CA15" s="184"/>
      <c r="CB15" s="184"/>
      <c r="CC15" s="275">
        <f>IFERROR(VLOOKUP(N25,PL_causa!$C$5:$E$23,3,FALSE),0)</f>
        <v>0</v>
      </c>
      <c r="CD15" s="275"/>
      <c r="CE15" s="275"/>
      <c r="CF15" s="275"/>
      <c r="CG15" s="275"/>
      <c r="CH15" s="275"/>
      <c r="CI15" s="275"/>
      <c r="CJ15" s="275"/>
      <c r="CK15" s="275"/>
      <c r="CL15" s="275"/>
    </row>
    <row r="16" spans="2:90" ht="3" customHeight="1" thickTop="1" thickBot="1">
      <c r="C16" s="178"/>
      <c r="D16" s="180"/>
      <c r="E16" s="180"/>
      <c r="F16" s="180"/>
      <c r="G16" s="180"/>
      <c r="H16" s="180"/>
      <c r="I16" s="180"/>
      <c r="J16" s="186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6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6"/>
      <c r="AO16" s="180"/>
      <c r="AP16" s="180"/>
      <c r="AQ16" s="180"/>
      <c r="AR16" s="180"/>
      <c r="AS16" s="180"/>
      <c r="AT16" s="180"/>
      <c r="AU16" s="181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</row>
    <row r="17" spans="1:90" ht="37.5" customHeight="1" thickTop="1" thickBot="1">
      <c r="C17" s="178"/>
      <c r="D17" s="180"/>
      <c r="E17" s="276" t="str">
        <f>L26</f>
        <v/>
      </c>
      <c r="F17" s="276"/>
      <c r="G17" s="276"/>
      <c r="H17" s="276"/>
      <c r="I17" s="276"/>
      <c r="J17" s="276"/>
      <c r="K17" s="276"/>
      <c r="L17" s="276"/>
      <c r="M17" s="276"/>
      <c r="N17" s="276"/>
      <c r="O17" s="180"/>
      <c r="P17" s="180"/>
      <c r="Q17" s="188"/>
      <c r="R17" s="183"/>
      <c r="S17" s="180"/>
      <c r="T17" s="276" t="str">
        <f>M26</f>
        <v/>
      </c>
      <c r="U17" s="276"/>
      <c r="V17" s="276"/>
      <c r="W17" s="276"/>
      <c r="X17" s="276"/>
      <c r="Y17" s="276"/>
      <c r="Z17" s="276"/>
      <c r="AA17" s="276"/>
      <c r="AB17" s="276"/>
      <c r="AC17" s="276"/>
      <c r="AD17" s="180"/>
      <c r="AE17" s="180"/>
      <c r="AF17" s="180"/>
      <c r="AG17" s="180"/>
      <c r="AH17" s="180"/>
      <c r="AI17" s="276" t="str">
        <f>N26</f>
        <v/>
      </c>
      <c r="AJ17" s="276"/>
      <c r="AK17" s="276"/>
      <c r="AL17" s="276"/>
      <c r="AM17" s="276"/>
      <c r="AN17" s="276"/>
      <c r="AO17" s="276"/>
      <c r="AP17" s="276"/>
      <c r="AQ17" s="276"/>
      <c r="AR17" s="276"/>
      <c r="AS17" s="180"/>
      <c r="AT17" s="180"/>
      <c r="AU17" s="181"/>
      <c r="AW17" s="184"/>
      <c r="AX17" s="275">
        <f>IFERROR(VLOOKUP(L26,PL_causa!$C$5:$E$23,3,FALSE),0)</f>
        <v>0</v>
      </c>
      <c r="AY17" s="275"/>
      <c r="AZ17" s="275"/>
      <c r="BA17" s="275"/>
      <c r="BB17" s="275"/>
      <c r="BC17" s="275"/>
      <c r="BD17" s="275"/>
      <c r="BE17" s="275"/>
      <c r="BF17" s="275"/>
      <c r="BG17" s="275"/>
      <c r="BH17" s="184"/>
      <c r="BI17" s="184"/>
      <c r="BJ17" s="167"/>
      <c r="BK17" s="167"/>
      <c r="BL17" s="184"/>
      <c r="BM17" s="275">
        <f>IFERROR(VLOOKUP(M26,PL_causa!$C$5:$E$23,3,FALSE),0)</f>
        <v>0</v>
      </c>
      <c r="BN17" s="275"/>
      <c r="BO17" s="275"/>
      <c r="BP17" s="275"/>
      <c r="BQ17" s="275"/>
      <c r="BR17" s="275"/>
      <c r="BS17" s="275"/>
      <c r="BT17" s="275"/>
      <c r="BU17" s="275"/>
      <c r="BV17" s="275"/>
      <c r="BW17" s="184"/>
      <c r="BX17" s="184"/>
      <c r="BY17" s="184"/>
      <c r="BZ17" s="184"/>
      <c r="CA17" s="184"/>
      <c r="CB17" s="275">
        <f>IFERROR(VLOOKUP(N26,PL_causa!$C$5:$E$23,3,FALSE),0)</f>
        <v>0</v>
      </c>
      <c r="CC17" s="275"/>
      <c r="CD17" s="275"/>
      <c r="CE17" s="275"/>
      <c r="CF17" s="275"/>
      <c r="CG17" s="275"/>
      <c r="CH17" s="275"/>
      <c r="CI17" s="275"/>
      <c r="CJ17" s="275"/>
      <c r="CK17" s="275"/>
      <c r="CL17" s="184"/>
    </row>
    <row r="18" spans="1:90" ht="3" customHeight="1" thickTop="1" thickBot="1">
      <c r="C18" s="178"/>
      <c r="D18" s="180"/>
      <c r="E18" s="180"/>
      <c r="F18" s="180"/>
      <c r="G18" s="180"/>
      <c r="H18" s="180"/>
      <c r="I18" s="186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6"/>
      <c r="Y18" s="189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6"/>
      <c r="AN18" s="180"/>
      <c r="AO18" s="180"/>
      <c r="AP18" s="180"/>
      <c r="AQ18" s="180"/>
      <c r="AR18" s="180"/>
      <c r="AS18" s="180"/>
      <c r="AT18" s="180"/>
      <c r="AU18" s="181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</row>
    <row r="19" spans="1:90" ht="37.5" customHeight="1" thickTop="1" thickBot="1">
      <c r="C19" s="178"/>
      <c r="D19" s="276" t="str">
        <f>L27</f>
        <v/>
      </c>
      <c r="E19" s="276"/>
      <c r="F19" s="276"/>
      <c r="G19" s="276"/>
      <c r="H19" s="276"/>
      <c r="I19" s="276"/>
      <c r="J19" s="276"/>
      <c r="K19" s="276"/>
      <c r="L19" s="276"/>
      <c r="M19" s="276"/>
      <c r="N19" s="180"/>
      <c r="O19" s="180"/>
      <c r="P19" s="188"/>
      <c r="Q19" s="183"/>
      <c r="R19" s="183"/>
      <c r="S19" s="276" t="str">
        <f>M27</f>
        <v/>
      </c>
      <c r="T19" s="276"/>
      <c r="U19" s="276"/>
      <c r="V19" s="276"/>
      <c r="W19" s="276"/>
      <c r="X19" s="276"/>
      <c r="Y19" s="276"/>
      <c r="Z19" s="276"/>
      <c r="AA19" s="276"/>
      <c r="AB19" s="276"/>
      <c r="AC19" s="180"/>
      <c r="AD19" s="180"/>
      <c r="AE19" s="180"/>
      <c r="AF19" s="180"/>
      <c r="AG19" s="180"/>
      <c r="AH19" s="276" t="str">
        <f>N27</f>
        <v/>
      </c>
      <c r="AI19" s="276"/>
      <c r="AJ19" s="276"/>
      <c r="AK19" s="276"/>
      <c r="AL19" s="276"/>
      <c r="AM19" s="276"/>
      <c r="AN19" s="276"/>
      <c r="AO19" s="276"/>
      <c r="AP19" s="276"/>
      <c r="AQ19" s="276"/>
      <c r="AR19" s="180"/>
      <c r="AS19" s="180"/>
      <c r="AT19" s="180"/>
      <c r="AU19" s="181"/>
      <c r="AW19" s="275">
        <f>IFERROR(VLOOKUP(L27,PL_causa!$C$5:$E$23,3,FALSE),0)</f>
        <v>0</v>
      </c>
      <c r="AX19" s="275"/>
      <c r="AY19" s="275"/>
      <c r="AZ19" s="275"/>
      <c r="BA19" s="275"/>
      <c r="BB19" s="275"/>
      <c r="BC19" s="275"/>
      <c r="BD19" s="275"/>
      <c r="BE19" s="275"/>
      <c r="BF19" s="275"/>
      <c r="BG19" s="184"/>
      <c r="BH19" s="184"/>
      <c r="BI19" s="167"/>
      <c r="BJ19" s="167"/>
      <c r="BK19" s="167"/>
      <c r="BL19" s="275">
        <f>IFERROR(VLOOKUP(M27,PL_causa!$C$5:$E$23,3,FALSE),0)</f>
        <v>0</v>
      </c>
      <c r="BM19" s="275"/>
      <c r="BN19" s="275"/>
      <c r="BO19" s="275"/>
      <c r="BP19" s="275"/>
      <c r="BQ19" s="275"/>
      <c r="BR19" s="275"/>
      <c r="BS19" s="275"/>
      <c r="BT19" s="275"/>
      <c r="BU19" s="275"/>
      <c r="BV19" s="184"/>
      <c r="BW19" s="184"/>
      <c r="BX19" s="184"/>
      <c r="BY19" s="184"/>
      <c r="BZ19" s="184"/>
      <c r="CA19" s="275">
        <f>IFERROR(VLOOKUP(N27,PL_causa!$C$5:$E$23,3,FALSE),0)</f>
        <v>0</v>
      </c>
      <c r="CB19" s="275"/>
      <c r="CC19" s="275"/>
      <c r="CD19" s="275"/>
      <c r="CE19" s="275"/>
      <c r="CF19" s="275"/>
      <c r="CG19" s="275"/>
      <c r="CH19" s="275"/>
      <c r="CI19" s="275"/>
      <c r="CJ19" s="275"/>
      <c r="CK19" s="184"/>
      <c r="CL19" s="184"/>
    </row>
    <row r="20" spans="1:90" ht="16.5" customHeight="1" thickTop="1">
      <c r="C20" s="178"/>
      <c r="D20" s="190" t="s">
        <v>68</v>
      </c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90" t="s">
        <v>69</v>
      </c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90" t="s">
        <v>122</v>
      </c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1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</row>
    <row r="21" spans="1:90" ht="7.5" customHeight="1">
      <c r="C21" s="191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</row>
    <row r="22" spans="1:90" ht="30" customHeight="1">
      <c r="C22" s="194"/>
      <c r="D22" s="194"/>
      <c r="E22" s="194"/>
      <c r="F22" s="195"/>
      <c r="G22" s="195"/>
      <c r="H22" s="195"/>
      <c r="I22" s="196"/>
      <c r="J22" s="197"/>
      <c r="K22" s="197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6"/>
      <c r="BJ22" s="166"/>
      <c r="BK22" s="166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</row>
    <row r="23" spans="1:90" ht="30" customHeight="1">
      <c r="A23" s="198" t="str">
        <f t="array" ref="A23">IFERROR(INDEX(PL_causa!$C$6:$D$23,SMALL(ROW(PL_causa!$C$6:$C$23)-4,ROW(A1)),2),"")</f>
        <v>Mano de obra</v>
      </c>
      <c r="B23" s="198" t="str">
        <f t="array" ref="B23">IFERROR(INDEX(PL_causa!$C$6:$D$23,SMALL(ROW(PL_causa!$C$6:$C$23)-4,ROW(A1)),1),"")</f>
        <v>causa 2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</row>
    <row r="24" spans="1:90" ht="30" customHeight="1">
      <c r="A24" s="198" t="str">
        <f t="array" ref="A24">IFERROR(INDEX(PL_causa!$C$6:$D$23,SMALL(ROW(PL_causa!$C$6:$C$23)-4,ROW(A2)),2),"")</f>
        <v>Método</v>
      </c>
      <c r="B24" s="198" t="str">
        <f t="array" ref="B24">IFERROR(INDEX(PL_causa!$C$6:$D$23,SMALL(ROW(PL_causa!$C$6:$C$23)-4,ROW(A2)),1),"")</f>
        <v>causa 3</v>
      </c>
      <c r="C24" s="169"/>
      <c r="D24" s="169"/>
      <c r="G24" s="169"/>
      <c r="H24" s="169"/>
      <c r="I24" s="167" t="str">
        <f>D7</f>
        <v>materiales</v>
      </c>
      <c r="J24" s="167" t="str">
        <f>S7</f>
        <v>método</v>
      </c>
      <c r="K24" s="167" t="str">
        <f>AH7</f>
        <v>Mano de obra</v>
      </c>
      <c r="L24" s="167" t="str">
        <f>D20</f>
        <v>máquinas</v>
      </c>
      <c r="M24" s="167" t="str">
        <f>S20</f>
        <v>Medio ambiente</v>
      </c>
      <c r="N24" s="167" t="str">
        <f>AH20</f>
        <v>medidas</v>
      </c>
      <c r="U24" s="169"/>
      <c r="V24" s="169"/>
      <c r="W24" s="169"/>
      <c r="X24" s="169"/>
      <c r="Y24" s="169"/>
      <c r="Z24" s="169"/>
      <c r="AA24" s="169"/>
      <c r="AV24" s="200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</row>
    <row r="25" spans="1:90" s="184" customFormat="1" ht="30" customHeight="1">
      <c r="A25" s="198" t="str">
        <f t="array" ref="A25">IFERROR(INDEX(PL_causa!$C$6:$D$23,SMALL(ROW(PL_causa!$C$6:$C$23)-4,ROW(A4)),2),"")</f>
        <v>Medio Ambiente</v>
      </c>
      <c r="B25" s="198" t="str">
        <f t="array" ref="B25">IFERROR(INDEX(PL_causa!$C$6:$D$23,SMALL(ROW(PL_causa!$C$6:$C$23)-4,ROW(A4)),1),"")</f>
        <v>causa 5</v>
      </c>
      <c r="C25" s="169"/>
      <c r="D25" s="169"/>
      <c r="G25" s="169"/>
      <c r="H25" s="169"/>
      <c r="I25" s="167" t="str">
        <f t="array" ref="I25">IFERROR(INDEX($A$23:$B$40,SMALL(IF($A$23:$A$40=$I$24,ROW($A$23:$A$40)-21),ROW(A1)),2),"")</f>
        <v/>
      </c>
      <c r="J25" s="167" t="str">
        <f t="array" ref="J25">IFERROR(INDEX($A$23:$B$40,SMALL(IF($A$23:$A$40=$J$24,ROW($A$23:$A$40)-21),ROW(A1)),2),"")</f>
        <v>causa 5</v>
      </c>
      <c r="K25" s="167" t="str">
        <f t="array" ref="K25">IFERROR(INDEX($A$23:$B$40,SMALL(IF($A$23:$A$40=$K$24,ROW($A$23:$A$40)-21),ROW(A1)),2),"")</f>
        <v>causa 3</v>
      </c>
      <c r="L25" s="167" t="str">
        <f t="array" ref="L25">IFERROR(INDEX($A$23:$B$40,SMALL(IF($A$23:$A$40=$L$24,ROW($A$23:$A$40)-21),ROW(A1)),2),"")</f>
        <v/>
      </c>
      <c r="M25" s="167" t="str">
        <f t="array" ref="M25">IFERROR(INDEX($A$23:$B$40,SMALL(IF($A$23:$A$40=$M$24,ROW($A$23:$A$40)-21),ROW(A1)),2),"")</f>
        <v>causa 6</v>
      </c>
      <c r="N25" s="167">
        <f t="array" ref="N25">IFERROR(INDEX($A$23:$B$40,SMALL(IF($A$23:$A$40=$N$24,ROW($A$23:$A$40)-21),ROW(A1)),2),"")</f>
        <v>0</v>
      </c>
      <c r="U25" s="169"/>
      <c r="V25" s="169"/>
      <c r="W25" s="169"/>
      <c r="X25" s="169"/>
      <c r="Y25" s="169"/>
      <c r="Z25" s="169"/>
      <c r="AA25" s="169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200"/>
      <c r="BW25" s="169"/>
      <c r="BX25" s="169"/>
      <c r="BY25" s="169"/>
      <c r="BZ25" s="169"/>
      <c r="CA25" s="169"/>
      <c r="CB25" s="169"/>
      <c r="CC25" s="169"/>
      <c r="CD25" s="169"/>
      <c r="CE25" s="169"/>
      <c r="CF25" s="169"/>
      <c r="CG25" s="169"/>
    </row>
    <row r="26" spans="1:90" s="184" customFormat="1" ht="30" customHeight="1">
      <c r="A26" s="198" t="str">
        <f t="array" ref="A26">IFERROR(INDEX(PL_causa!$C$6:$D$23,SMALL(ROW(PL_causa!$C$6:$C$23)-4,ROW(A5)),2),"")</f>
        <v>Medidas</v>
      </c>
      <c r="B26" s="198" t="str">
        <f t="array" ref="B26">IFERROR(INDEX(PL_causa!$C$6:$D$23,SMALL(ROW(PL_causa!$C$6:$C$23)-4,ROW(A5)),1),"")</f>
        <v>causa 6</v>
      </c>
      <c r="C26" s="169"/>
      <c r="D26" s="169"/>
      <c r="G26" s="169"/>
      <c r="H26" s="169"/>
      <c r="I26" s="167" t="str">
        <f t="array" ref="I26">IFERROR(INDEX($A$23:$B$40,SMALL(IF($A$23:$A$40=$I$24,ROW($A$23:$A$40)-21),ROW(A2)),2),"")</f>
        <v/>
      </c>
      <c r="J26" s="167" t="str">
        <f t="array" ref="J26">IFERROR(INDEX($A$23:$B$40,SMALL(IF($A$23:$A$40=$J$24,ROW($A$23:$A$40)-21),ROW(A2)),2),"")</f>
        <v/>
      </c>
      <c r="K26" s="167" t="str">
        <f t="array" ref="K26">IFERROR(INDEX($A$23:$B$40,SMALL(IF($A$23:$A$40=$K$24,ROW($A$23:$A$40)-21),ROW(A2)),2),"")</f>
        <v/>
      </c>
      <c r="L26" s="167" t="str">
        <f t="array" ref="L26">IFERROR(INDEX($A$23:$B$40,SMALL(IF($A$23:$A$40=$L$24,ROW($A$23:$A$40)-21),ROW(A2)),2),"")</f>
        <v/>
      </c>
      <c r="M26" s="167" t="str">
        <f t="array" ref="M26">IFERROR(INDEX($A$23:$B$40,SMALL(IF($A$23:$A$40=$M$24,ROW($A$23:$A$40)-21),ROW(A2)),2),"")</f>
        <v/>
      </c>
      <c r="N26" s="167" t="str">
        <f t="array" ref="N26">IFERROR(INDEX($A$23:$B$40,SMALL(IF($A$23:$A$40=$N$24,ROW($A$23:$A$40)-21),ROW(A2)),2),"")</f>
        <v/>
      </c>
      <c r="U26" s="169"/>
      <c r="V26" s="169"/>
      <c r="W26" s="169"/>
      <c r="X26" s="169"/>
      <c r="Y26" s="169"/>
      <c r="Z26" s="169"/>
      <c r="AA26" s="169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200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</row>
    <row r="27" spans="1:90" s="184" customFormat="1" ht="30" customHeight="1">
      <c r="A27" s="198">
        <f t="array" ref="A27">IFERROR(INDEX(PL_causa!$C$6:$D$23,SMALL(ROW(PL_causa!$C$6:$C$23)-4,ROW(A6)),2),"")</f>
        <v>0</v>
      </c>
      <c r="B27" s="198">
        <f t="array" ref="B27">IFERROR(INDEX(PL_causa!$C$6:$D$23,SMALL(ROW(PL_causa!$C$6:$C$23)-4,ROW(A6)),1),"")</f>
        <v>0</v>
      </c>
      <c r="C27" s="169"/>
      <c r="D27" s="169"/>
      <c r="G27" s="169"/>
      <c r="H27" s="169"/>
      <c r="I27" s="167" t="str">
        <f t="array" ref="I27">IFERROR(INDEX($A$23:$B$40,SMALL(IF($A$23:$A$40=$I$24,ROW($A$23:$A$40)-21),ROW(A4)),2),"")</f>
        <v/>
      </c>
      <c r="J27" s="167" t="str">
        <f t="array" ref="J27">IFERROR(INDEX($A$23:$B$40,SMALL(IF($A$23:$A$40=$J$24,ROW($A$23:$A$40)-21),ROW(A4)),2),"")</f>
        <v/>
      </c>
      <c r="K27" s="167" t="str">
        <f t="array" ref="K27">IFERROR(INDEX($A$23:$B$40,SMALL(IF($A$23:$A$40=$K$24,ROW($A$23:$A$40)-21),ROW(A4)),2),"")</f>
        <v/>
      </c>
      <c r="L27" s="167" t="str">
        <f t="array" ref="L27">IFERROR(INDEX($A$23:$B$40,SMALL(IF($A$23:$A$40=$L$24,ROW($A$23:$A$40)-21),ROW(A4)),2),"")</f>
        <v/>
      </c>
      <c r="M27" s="167" t="str">
        <f t="array" ref="M27">IFERROR(INDEX($A$23:$B$40,SMALL(IF($A$23:$A$40=$M$24,ROW($A$23:$A$40)-21),ROW(A4)),2),"")</f>
        <v/>
      </c>
      <c r="N27" s="167" t="str">
        <f t="array" ref="N27">IFERROR(INDEX($A$23:$B$40,SMALL(IF($A$23:$A$40=$N$24,ROW($A$23:$A$40)-21),ROW(A4)),2),"")</f>
        <v/>
      </c>
      <c r="U27" s="169"/>
      <c r="V27" s="169"/>
      <c r="W27" s="169"/>
      <c r="X27" s="169"/>
      <c r="Y27" s="169"/>
      <c r="Z27" s="169"/>
      <c r="AA27" s="169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</row>
    <row r="28" spans="1:90" s="184" customFormat="1" ht="30" customHeight="1">
      <c r="A28" s="198">
        <f t="array" ref="A28">IFERROR(INDEX(PL_causa!$C$6:$D$23,SMALL(ROW(PL_causa!$C$6:$C$23)-4,ROW(A7)),2),"")</f>
        <v>0</v>
      </c>
      <c r="B28" s="198">
        <f t="array" ref="B28">IFERROR(INDEX(PL_causa!$C$6:$D$23,SMALL(ROW(PL_causa!$C$6:$C$23)-4,ROW(A7)),1),"")</f>
        <v>0</v>
      </c>
      <c r="C28" s="169"/>
      <c r="D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200"/>
    </row>
    <row r="29" spans="1:90" s="184" customFormat="1" ht="30" customHeight="1">
      <c r="A29" s="198">
        <f t="array" ref="A29">IFERROR(INDEX(PL_causa!$C$6:$D$23,SMALL(ROW(PL_causa!$C$6:$C$23)-4,ROW(A8)),2),"")</f>
        <v>0</v>
      </c>
      <c r="B29" s="198">
        <f t="array" ref="B29">IFERROR(INDEX(PL_causa!$C$6:$D$23,SMALL(ROW(PL_causa!$C$6:$C$23)-4,ROW(A8)),1),"")</f>
        <v>0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</row>
    <row r="30" spans="1:90" s="184" customFormat="1" ht="30" customHeight="1">
      <c r="A30" s="198">
        <f t="array" ref="A30">IFERROR(INDEX(PL_causa!$C$6:$D$23,SMALL(ROW(PL_causa!$C$6:$C$23)-4,ROW(A9)),2),"")</f>
        <v>0</v>
      </c>
      <c r="B30" s="198">
        <f t="array" ref="B30">IFERROR(INDEX(PL_causa!$C$6:$D$23,SMALL(ROW(PL_causa!$C$6:$C$23)-4,ROW(A9)),1),"")</f>
        <v>0</v>
      </c>
      <c r="C30" s="169"/>
    </row>
    <row r="31" spans="1:90" s="184" customFormat="1" ht="30" customHeight="1">
      <c r="A31" s="198">
        <f t="array" ref="A31">IFERROR(INDEX(PL_causa!$C$6:$D$23,SMALL(ROW(PL_causa!$C$6:$C$23)-4,ROW(A10)),2),"")</f>
        <v>0</v>
      </c>
      <c r="B31" s="198">
        <f t="array" ref="B31">IFERROR(INDEX(PL_causa!$C$6:$D$23,SMALL(ROW(PL_causa!$C$6:$C$23)-4,ROW(A10)),1),"")</f>
        <v>0</v>
      </c>
      <c r="C31" s="169"/>
    </row>
    <row r="32" spans="1:90" s="184" customFormat="1" ht="30" customHeight="1">
      <c r="A32" s="198">
        <f t="array" ref="A32">IFERROR(INDEX(PL_causa!$C$6:$D$23,SMALL(ROW(PL_causa!$C$6:$C$23)-4,ROW(A11)),2),"")</f>
        <v>0</v>
      </c>
      <c r="B32" s="198">
        <f t="array" ref="B32">IFERROR(INDEX(PL_causa!$C$6:$D$23,SMALL(ROW(PL_causa!$C$6:$C$23)-4,ROW(A11)),1),"")</f>
        <v>0</v>
      </c>
      <c r="C32" s="169"/>
    </row>
    <row r="33" spans="1:85" s="184" customFormat="1" ht="30" customHeight="1">
      <c r="A33" s="198">
        <f t="array" ref="A33">IFERROR(INDEX(PL_causa!$C$6:$D$23,SMALL(ROW(PL_causa!$C$6:$C$23)-4,ROW(A12)),2),"")</f>
        <v>0</v>
      </c>
      <c r="B33" s="198">
        <f t="array" ref="B33">IFERROR(INDEX(PL_causa!$C$6:$D$23,SMALL(ROW(PL_causa!$C$6:$C$23)-4,ROW(A12)),1),"")</f>
        <v>0</v>
      </c>
      <c r="C33" s="169"/>
    </row>
    <row r="34" spans="1:85" s="184" customFormat="1" ht="30" customHeight="1">
      <c r="A34" s="198">
        <f t="array" ref="A34">IFERROR(INDEX(PL_causa!$C$6:$D$23,SMALL(ROW(PL_causa!$C$6:$C$23)-4,ROW(A13)),2),"")</f>
        <v>0</v>
      </c>
      <c r="B34" s="198">
        <f t="array" ref="B34">IFERROR(INDEX(PL_causa!$C$6:$D$23,SMALL(ROW(PL_causa!$C$6:$C$23)-4,ROW(A13)),1),"")</f>
        <v>0</v>
      </c>
      <c r="C34" s="169"/>
    </row>
    <row r="35" spans="1:85" s="184" customFormat="1" ht="30" customHeight="1">
      <c r="A35" s="198">
        <f t="array" ref="A35">IFERROR(INDEX(PL_causa!$C$6:$D$23,SMALL(ROW(PL_causa!$C$6:$C$23)-4,ROW(A14)),2),"")</f>
        <v>0</v>
      </c>
      <c r="B35" s="198">
        <f t="array" ref="B35">IFERROR(INDEX(PL_causa!$C$6:$D$23,SMALL(ROW(PL_causa!$C$6:$C$23)-4,ROW(A14)),1),"")</f>
        <v>0</v>
      </c>
      <c r="C35" s="169"/>
    </row>
    <row r="36" spans="1:85" s="184" customFormat="1" ht="30" customHeight="1">
      <c r="A36" s="198">
        <f t="array" ref="A36">IFERROR(INDEX(PL_causa!$C$6:$D$23,SMALL(ROW(PL_causa!$C$6:$C$23)-4,ROW(A15)),2),"")</f>
        <v>0</v>
      </c>
      <c r="B36" s="198">
        <f t="array" ref="B36">IFERROR(INDEX(PL_causa!$C$6:$D$23,SMALL(ROW(PL_causa!$C$6:$C$23)-4,ROW(A15)),1),"")</f>
        <v>0</v>
      </c>
      <c r="C36" s="169"/>
    </row>
    <row r="37" spans="1:85" s="184" customFormat="1" ht="30" customHeight="1">
      <c r="A37" s="198">
        <f t="array" ref="A37">IFERROR(INDEX(PL_causa!$C$6:$D$23,SMALL(ROW(PL_causa!$C$6:$C$23)-4,ROW(A16)),2),"")</f>
        <v>0</v>
      </c>
      <c r="B37" s="198">
        <f t="array" ref="B37">IFERROR(INDEX(PL_causa!$C$6:$D$23,SMALL(ROW(PL_causa!$C$6:$C$23)-4,ROW(A16)),1),"")</f>
        <v>0</v>
      </c>
      <c r="C37" s="169"/>
    </row>
    <row r="38" spans="1:85" s="184" customFormat="1" ht="30" customHeight="1">
      <c r="A38" s="198">
        <f t="array" ref="A38">IFERROR(INDEX(PL_causa!$C$6:$D$23,SMALL(ROW(PL_causa!$C$6:$C$23)-4,ROW(A17)),2),"")</f>
        <v>0</v>
      </c>
      <c r="B38" s="198">
        <f t="array" ref="B38">IFERROR(INDEX(PL_causa!$C$6:$D$23,SMALL(ROW(PL_causa!$C$6:$C$23)-4,ROW(A17)),1),"")</f>
        <v>0</v>
      </c>
      <c r="C38" s="169"/>
    </row>
    <row r="39" spans="1:85" s="184" customFormat="1" ht="30" customHeight="1">
      <c r="A39" s="198" t="str">
        <f t="array" ref="A39">IFERROR(INDEX(PL_causa!$C$6:$D$23,SMALL(ROW(PL_causa!$C$6:$C$23)-4,ROW(A18)),2),"")</f>
        <v/>
      </c>
      <c r="B39" s="198" t="str">
        <f t="array" ref="B39">IFERROR(INDEX(PL_causa!$C$6:$D$23,SMALL(ROW(PL_causa!$C$6:$C$23)-4,ROW(A18)),1),"")</f>
        <v/>
      </c>
      <c r="C39" s="169"/>
      <c r="AT39" s="169"/>
      <c r="AU39" s="169"/>
      <c r="AV39" s="166"/>
      <c r="AW39" s="169"/>
      <c r="AX39" s="169"/>
      <c r="AY39" s="201"/>
      <c r="AZ39" s="201"/>
      <c r="BA39" s="169"/>
      <c r="BB39" s="169"/>
      <c r="BC39" s="169"/>
      <c r="BD39" s="169"/>
      <c r="BE39" s="169"/>
      <c r="BF39" s="169"/>
      <c r="BG39" s="169"/>
      <c r="BH39" s="169"/>
      <c r="BI39" s="169"/>
      <c r="BJ39" s="169"/>
      <c r="BK39" s="169"/>
      <c r="BL39" s="169"/>
      <c r="BM39" s="169"/>
      <c r="BN39" s="169"/>
      <c r="BO39" s="169"/>
      <c r="BP39" s="169"/>
      <c r="BQ39" s="169"/>
      <c r="BR39" s="169"/>
      <c r="BS39" s="169"/>
      <c r="BT39" s="169"/>
      <c r="BU39" s="169"/>
      <c r="BV39" s="169"/>
      <c r="BW39" s="169"/>
      <c r="BX39" s="169"/>
      <c r="BY39" s="169"/>
      <c r="BZ39" s="169"/>
      <c r="CA39" s="169"/>
      <c r="CB39" s="169"/>
      <c r="CC39" s="169"/>
      <c r="CD39" s="169"/>
      <c r="CE39" s="169"/>
      <c r="CF39" s="169"/>
      <c r="CG39" s="169"/>
    </row>
    <row r="40" spans="1:85" s="184" customFormat="1" ht="30" customHeight="1">
      <c r="A40" s="198" t="str">
        <f t="array" ref="A40">IFERROR(INDEX(PL_causa!$C$6:$D$23,SMALL(ROW(PL_causa!$C$6:$C$23)-4,ROW(A19)),2),"")</f>
        <v/>
      </c>
      <c r="B40" s="198" t="str">
        <f t="array" ref="B40">IFERROR(INDEX(PL_causa!$C$6:$D$23,SMALL(ROW(PL_causa!$C$6:$C$23)-4,ROW(A19)),1),"")</f>
        <v/>
      </c>
      <c r="C40" s="169"/>
      <c r="AT40" s="169"/>
      <c r="AU40" s="169"/>
      <c r="AV40" s="166"/>
      <c r="AW40" s="169"/>
      <c r="AX40" s="169"/>
      <c r="AY40" s="201"/>
      <c r="AZ40" s="201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69"/>
      <c r="BQ40" s="169"/>
      <c r="BR40" s="169"/>
      <c r="BS40" s="169"/>
      <c r="BT40" s="169"/>
      <c r="BU40" s="169"/>
      <c r="BV40" s="169"/>
      <c r="BW40" s="169"/>
      <c r="BX40" s="169"/>
      <c r="BY40" s="169"/>
      <c r="BZ40" s="169"/>
      <c r="CA40" s="169"/>
      <c r="CB40" s="169"/>
      <c r="CC40" s="169"/>
      <c r="CD40" s="169"/>
      <c r="CE40" s="169"/>
      <c r="CF40" s="169"/>
      <c r="CG40" s="169"/>
    </row>
    <row r="41" spans="1:85" s="184" customFormat="1" ht="30" customHeight="1">
      <c r="A41" s="166"/>
      <c r="B41" s="166"/>
      <c r="C41" s="169"/>
      <c r="AT41" s="169"/>
      <c r="AU41" s="169"/>
      <c r="AV41" s="166"/>
      <c r="AW41" s="169"/>
      <c r="AX41" s="169"/>
      <c r="AY41" s="201"/>
      <c r="AZ41" s="201"/>
      <c r="BA41" s="169"/>
      <c r="BB41" s="169"/>
      <c r="BC41" s="169"/>
      <c r="BD41" s="169"/>
      <c r="BE41" s="169"/>
      <c r="BF41" s="169"/>
      <c r="BG41" s="169"/>
      <c r="BH41" s="169"/>
      <c r="BI41" s="169"/>
      <c r="BJ41" s="169"/>
      <c r="BK41" s="169"/>
      <c r="BL41" s="169"/>
      <c r="BM41" s="169"/>
      <c r="BN41" s="169"/>
      <c r="BO41" s="169"/>
      <c r="BP41" s="169"/>
      <c r="BQ41" s="169"/>
      <c r="BR41" s="169"/>
      <c r="BS41" s="169"/>
      <c r="BT41" s="169"/>
      <c r="BU41" s="169"/>
      <c r="BV41" s="169"/>
      <c r="BW41" s="169"/>
      <c r="BX41" s="169"/>
      <c r="BY41" s="169"/>
      <c r="BZ41" s="169"/>
      <c r="CA41" s="169"/>
      <c r="CB41" s="169"/>
      <c r="CC41" s="169"/>
      <c r="CD41" s="169"/>
      <c r="CE41" s="169"/>
      <c r="CF41" s="169"/>
      <c r="CG41" s="169"/>
    </row>
    <row r="42" spans="1:85" s="184" customFormat="1" ht="30" customHeight="1">
      <c r="A42" s="166"/>
      <c r="B42" s="166"/>
      <c r="C42" s="169"/>
      <c r="D42" s="169"/>
      <c r="E42" s="169"/>
      <c r="F42" s="169"/>
      <c r="G42" s="169"/>
      <c r="H42" s="169"/>
      <c r="I42" s="201"/>
      <c r="J42" s="201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</row>
    <row r="43" spans="1:85" s="184" customFormat="1" ht="30" customHeight="1">
      <c r="A43" s="166"/>
      <c r="B43" s="166"/>
      <c r="C43" s="169"/>
      <c r="D43" s="169"/>
      <c r="E43" s="201"/>
      <c r="F43" s="201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6"/>
      <c r="AW43" s="169"/>
      <c r="AX43" s="169"/>
      <c r="AY43" s="201"/>
      <c r="AZ43" s="201"/>
      <c r="BA43" s="169"/>
      <c r="BB43" s="169"/>
      <c r="BC43" s="169"/>
      <c r="BD43" s="169"/>
      <c r="BE43" s="169"/>
      <c r="BF43" s="169"/>
      <c r="BG43" s="169"/>
      <c r="BH43" s="169"/>
      <c r="BI43" s="169"/>
      <c r="BJ43" s="169"/>
      <c r="BK43" s="169"/>
      <c r="BL43" s="169"/>
      <c r="BM43" s="169"/>
      <c r="BN43" s="169"/>
      <c r="BO43" s="169"/>
      <c r="BP43" s="169"/>
      <c r="BQ43" s="169"/>
      <c r="BR43" s="169"/>
      <c r="BS43" s="169"/>
      <c r="BT43" s="169"/>
      <c r="BU43" s="169"/>
      <c r="BV43" s="169"/>
      <c r="BW43" s="169"/>
      <c r="BX43" s="169"/>
      <c r="BY43" s="169"/>
      <c r="BZ43" s="169"/>
      <c r="CA43" s="169"/>
      <c r="CB43" s="169"/>
      <c r="CC43" s="169"/>
      <c r="CD43" s="169"/>
      <c r="CE43" s="169"/>
      <c r="CF43" s="169"/>
      <c r="CG43" s="169"/>
    </row>
    <row r="44" spans="1:85" s="184" customFormat="1" ht="30" customHeight="1">
      <c r="A44" s="166"/>
      <c r="B44" s="166"/>
      <c r="C44" s="169"/>
      <c r="D44" s="169"/>
      <c r="E44" s="201"/>
      <c r="F44" s="201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6"/>
      <c r="AW44" s="169"/>
      <c r="AX44" s="169"/>
      <c r="AY44" s="201"/>
      <c r="AZ44" s="201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BZ44" s="169"/>
      <c r="CA44" s="169"/>
      <c r="CB44" s="169"/>
      <c r="CC44" s="169"/>
      <c r="CD44" s="169"/>
      <c r="CE44" s="169"/>
      <c r="CF44" s="169"/>
      <c r="CG44" s="169"/>
    </row>
    <row r="45" spans="1:85" s="184" customFormat="1" ht="30" customHeight="1">
      <c r="A45" s="166"/>
      <c r="B45" s="166"/>
      <c r="C45" s="169"/>
      <c r="D45" s="169"/>
      <c r="E45" s="201"/>
      <c r="F45" s="201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6"/>
      <c r="AW45" s="169"/>
      <c r="AX45" s="169"/>
      <c r="AY45" s="201"/>
      <c r="AZ45" s="201"/>
      <c r="BA45" s="169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69"/>
      <c r="BN45" s="169"/>
      <c r="BO45" s="169"/>
      <c r="BP45" s="169"/>
      <c r="BQ45" s="169"/>
      <c r="BR45" s="169"/>
      <c r="BS45" s="169"/>
      <c r="BT45" s="169"/>
      <c r="BU45" s="169"/>
      <c r="BV45" s="169"/>
      <c r="BW45" s="169"/>
      <c r="BX45" s="169"/>
      <c r="BY45" s="169"/>
      <c r="BZ45" s="169"/>
      <c r="CA45" s="169"/>
      <c r="CB45" s="169"/>
      <c r="CC45" s="169"/>
      <c r="CD45" s="169"/>
      <c r="CE45" s="169"/>
      <c r="CF45" s="169"/>
      <c r="CG45" s="169"/>
    </row>
    <row r="46" spans="1:85" s="184" customFormat="1" ht="30" customHeight="1">
      <c r="A46" s="166"/>
      <c r="B46" s="166"/>
      <c r="C46" s="169"/>
      <c r="D46" s="169"/>
      <c r="E46" s="201"/>
      <c r="F46" s="201"/>
      <c r="G46" s="169"/>
      <c r="H46" s="169"/>
      <c r="I46" s="169"/>
      <c r="J46" s="169"/>
      <c r="K46" s="169"/>
      <c r="L46" s="169"/>
      <c r="M46" s="169"/>
      <c r="N46" s="169"/>
      <c r="O46" s="166"/>
      <c r="P46" s="166"/>
      <c r="Q46" s="166"/>
      <c r="R46" s="166"/>
      <c r="S46" s="166"/>
      <c r="T46" s="166"/>
      <c r="U46" s="169"/>
      <c r="V46" s="169"/>
      <c r="W46" s="169"/>
      <c r="X46" s="169"/>
      <c r="Y46" s="169"/>
      <c r="Z46" s="169"/>
      <c r="AA46" s="169"/>
      <c r="AB46" s="169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9"/>
      <c r="AX46" s="169"/>
      <c r="AY46" s="201"/>
      <c r="AZ46" s="201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69"/>
      <c r="CA46" s="169"/>
      <c r="CB46" s="169"/>
      <c r="CC46" s="169"/>
      <c r="CD46" s="169"/>
      <c r="CE46" s="169"/>
      <c r="CF46" s="169"/>
      <c r="CG46" s="169"/>
    </row>
    <row r="47" spans="1:85" s="184" customFormat="1" ht="30" customHeight="1">
      <c r="A47" s="166"/>
      <c r="B47" s="166"/>
      <c r="C47" s="169"/>
      <c r="D47" s="169"/>
      <c r="E47" s="201"/>
      <c r="F47" s="201"/>
      <c r="G47" s="169"/>
      <c r="H47" s="169"/>
      <c r="I47" s="169"/>
      <c r="J47" s="169"/>
      <c r="K47" s="169"/>
      <c r="L47" s="169"/>
      <c r="M47" s="169"/>
      <c r="N47" s="169"/>
      <c r="O47" s="166"/>
      <c r="P47" s="166"/>
      <c r="Q47" s="166"/>
      <c r="R47" s="166"/>
      <c r="S47" s="166"/>
      <c r="T47" s="166"/>
      <c r="U47" s="169"/>
      <c r="V47" s="169"/>
      <c r="W47" s="169"/>
      <c r="X47" s="169"/>
      <c r="Y47" s="169"/>
      <c r="Z47" s="169"/>
      <c r="AA47" s="169"/>
      <c r="AB47" s="169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9"/>
      <c r="AX47" s="169"/>
      <c r="AY47" s="201"/>
      <c r="AZ47" s="201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 s="169"/>
      <c r="BU47" s="169"/>
      <c r="BV47" s="169"/>
      <c r="BW47" s="169"/>
      <c r="BX47" s="169"/>
      <c r="BY47" s="169"/>
      <c r="BZ47" s="169"/>
      <c r="CA47" s="169"/>
      <c r="CB47" s="169"/>
      <c r="CC47" s="169"/>
      <c r="CD47" s="169"/>
      <c r="CE47" s="169"/>
      <c r="CF47" s="169"/>
      <c r="CG47" s="169"/>
    </row>
    <row r="48" spans="1:85" s="184" customFormat="1" ht="30" customHeight="1">
      <c r="A48" s="166"/>
      <c r="B48" s="166"/>
      <c r="C48" s="169"/>
      <c r="D48" s="169"/>
      <c r="E48" s="201"/>
      <c r="F48" s="201"/>
      <c r="G48" s="169"/>
      <c r="H48" s="169"/>
      <c r="I48" s="169"/>
      <c r="J48" s="169"/>
      <c r="K48" s="169"/>
      <c r="L48" s="169"/>
      <c r="M48" s="169"/>
      <c r="N48" s="169"/>
      <c r="O48" s="166"/>
      <c r="P48" s="166"/>
      <c r="Q48" s="166"/>
      <c r="R48" s="166"/>
      <c r="S48" s="166"/>
      <c r="T48" s="166"/>
      <c r="U48" s="169"/>
      <c r="V48" s="169"/>
      <c r="W48" s="169"/>
      <c r="X48" s="169"/>
      <c r="Y48" s="169"/>
      <c r="Z48" s="169"/>
      <c r="AA48" s="169"/>
      <c r="AB48" s="169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9"/>
      <c r="AX48" s="169"/>
      <c r="AY48" s="201"/>
      <c r="AZ48" s="201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  <c r="BT48" s="169"/>
      <c r="BU48" s="169"/>
      <c r="BV48" s="169"/>
      <c r="BW48" s="169"/>
      <c r="BX48" s="169"/>
      <c r="BY48" s="169"/>
      <c r="BZ48" s="169"/>
      <c r="CA48" s="169"/>
      <c r="CB48" s="169"/>
      <c r="CC48" s="169"/>
      <c r="CD48" s="169"/>
      <c r="CE48" s="169"/>
      <c r="CF48" s="169"/>
      <c r="CG48" s="169"/>
    </row>
    <row r="49" spans="1:85" s="184" customFormat="1" ht="30" customHeight="1">
      <c r="A49" s="166"/>
      <c r="B49" s="166"/>
      <c r="C49" s="169"/>
      <c r="D49" s="169"/>
      <c r="E49" s="201"/>
      <c r="F49" s="201"/>
      <c r="G49" s="169"/>
      <c r="H49" s="169"/>
      <c r="I49" s="169"/>
      <c r="J49" s="169"/>
      <c r="K49" s="169"/>
      <c r="L49" s="169"/>
      <c r="M49" s="169"/>
      <c r="N49" s="169"/>
      <c r="O49" s="166"/>
      <c r="P49" s="166"/>
      <c r="Q49" s="166"/>
      <c r="R49" s="166"/>
      <c r="S49" s="166"/>
      <c r="T49" s="166"/>
      <c r="U49" s="169"/>
      <c r="V49" s="169"/>
      <c r="W49" s="169"/>
      <c r="X49" s="169"/>
      <c r="Y49" s="169"/>
      <c r="Z49" s="169"/>
      <c r="AA49" s="169"/>
      <c r="AB49" s="169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9"/>
      <c r="AX49" s="169"/>
      <c r="AY49" s="201"/>
      <c r="AZ49" s="201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69"/>
      <c r="BQ49" s="169"/>
      <c r="BR49" s="169"/>
      <c r="BS49" s="169"/>
      <c r="BT49" s="169"/>
      <c r="BU49" s="169"/>
      <c r="BV49" s="169"/>
      <c r="BW49" s="169"/>
      <c r="BX49" s="169"/>
      <c r="BY49" s="169"/>
      <c r="BZ49" s="169"/>
      <c r="CA49" s="169"/>
      <c r="CB49" s="169"/>
      <c r="CC49" s="169"/>
      <c r="CD49" s="169"/>
      <c r="CE49" s="169"/>
      <c r="CF49" s="169"/>
      <c r="CG49" s="169"/>
    </row>
    <row r="50" spans="1:85" s="184" customFormat="1" ht="30" customHeight="1">
      <c r="A50" s="166"/>
      <c r="B50" s="166"/>
      <c r="C50" s="169"/>
      <c r="D50" s="169"/>
      <c r="E50" s="201"/>
      <c r="F50" s="201"/>
      <c r="G50" s="169"/>
      <c r="H50" s="169"/>
      <c r="I50" s="169"/>
      <c r="J50" s="169"/>
      <c r="K50" s="169"/>
      <c r="L50" s="169"/>
      <c r="M50" s="169"/>
      <c r="N50" s="169"/>
      <c r="O50" s="166"/>
      <c r="P50" s="166"/>
      <c r="Q50" s="166"/>
      <c r="R50" s="166"/>
      <c r="S50" s="166"/>
      <c r="T50" s="166"/>
      <c r="U50" s="169"/>
      <c r="V50" s="169"/>
      <c r="W50" s="169"/>
      <c r="X50" s="169"/>
      <c r="Y50" s="169"/>
      <c r="Z50" s="169"/>
      <c r="AA50" s="169"/>
      <c r="AB50" s="169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9"/>
      <c r="AX50" s="169"/>
      <c r="AY50" s="201"/>
      <c r="AZ50" s="201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69"/>
      <c r="BQ50" s="169"/>
      <c r="BR50" s="169"/>
      <c r="BS50" s="169"/>
      <c r="BT50" s="169"/>
      <c r="BU50" s="169"/>
      <c r="BV50" s="169"/>
      <c r="BW50" s="169"/>
      <c r="BX50" s="169"/>
      <c r="BY50" s="169"/>
      <c r="BZ50" s="169"/>
      <c r="CA50" s="169"/>
      <c r="CB50" s="169"/>
      <c r="CC50" s="169"/>
      <c r="CD50" s="169"/>
      <c r="CE50" s="169"/>
      <c r="CF50" s="169"/>
      <c r="CG50" s="169"/>
    </row>
    <row r="51" spans="1:85" s="184" customFormat="1" ht="30" customHeight="1">
      <c r="A51" s="166"/>
      <c r="B51" s="166"/>
      <c r="C51" s="169"/>
      <c r="D51" s="169"/>
      <c r="E51" s="201"/>
      <c r="F51" s="201"/>
      <c r="G51" s="169"/>
      <c r="H51" s="169"/>
      <c r="I51" s="196"/>
      <c r="J51" s="197"/>
      <c r="K51" s="197"/>
      <c r="L51" s="166"/>
      <c r="M51" s="166"/>
      <c r="N51" s="166"/>
      <c r="O51" s="166"/>
      <c r="P51" s="166"/>
      <c r="Q51" s="166"/>
      <c r="R51" s="166"/>
      <c r="S51" s="166"/>
      <c r="T51" s="166"/>
      <c r="U51" s="169"/>
      <c r="V51" s="169"/>
      <c r="W51" s="169"/>
      <c r="X51" s="169"/>
      <c r="Y51" s="169"/>
      <c r="Z51" s="169"/>
      <c r="AA51" s="169"/>
      <c r="AB51" s="169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9"/>
      <c r="AX51" s="169"/>
      <c r="AY51" s="201"/>
      <c r="AZ51" s="201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69"/>
      <c r="BR51" s="169"/>
      <c r="BS51" s="169"/>
      <c r="BT51" s="169"/>
      <c r="BU51" s="169"/>
      <c r="BV51" s="169"/>
      <c r="BW51" s="169"/>
      <c r="BX51" s="169"/>
      <c r="BY51" s="169"/>
      <c r="BZ51" s="169"/>
      <c r="CA51" s="169"/>
      <c r="CB51" s="169"/>
      <c r="CC51" s="169"/>
      <c r="CD51" s="169"/>
      <c r="CE51" s="169"/>
      <c r="CF51" s="169"/>
      <c r="CG51" s="169"/>
    </row>
    <row r="52" spans="1:85" s="184" customFormat="1" ht="30" customHeight="1">
      <c r="A52" s="166"/>
      <c r="B52" s="166"/>
      <c r="C52" s="169"/>
      <c r="D52" s="169"/>
      <c r="E52" s="201"/>
      <c r="F52" s="201"/>
      <c r="G52" s="169"/>
      <c r="H52" s="169"/>
      <c r="I52" s="196"/>
      <c r="J52" s="197"/>
      <c r="K52" s="197"/>
      <c r="L52" s="166"/>
      <c r="M52" s="166"/>
      <c r="N52" s="166"/>
      <c r="O52" s="166"/>
      <c r="P52" s="166"/>
      <c r="Q52" s="166"/>
      <c r="R52" s="166"/>
      <c r="S52" s="166"/>
      <c r="T52" s="166"/>
      <c r="U52" s="169"/>
      <c r="V52" s="169"/>
      <c r="W52" s="169"/>
      <c r="X52" s="169"/>
      <c r="Y52" s="169"/>
      <c r="Z52" s="169"/>
      <c r="AA52" s="169"/>
      <c r="AB52" s="169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9"/>
      <c r="AX52" s="169"/>
      <c r="AY52" s="201"/>
      <c r="AZ52" s="201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69"/>
      <c r="BY52" s="169"/>
      <c r="BZ52" s="169"/>
      <c r="CA52" s="169"/>
      <c r="CB52" s="169"/>
      <c r="CC52" s="169"/>
      <c r="CD52" s="169"/>
      <c r="CE52" s="169"/>
      <c r="CF52" s="169"/>
      <c r="CG52" s="169"/>
    </row>
    <row r="53" spans="1:85" s="184" customFormat="1" ht="30" customHeight="1">
      <c r="A53" s="166"/>
      <c r="B53" s="166"/>
      <c r="C53" s="194"/>
      <c r="D53" s="194"/>
      <c r="E53" s="194"/>
      <c r="F53" s="195"/>
      <c r="G53" s="195"/>
      <c r="H53" s="195"/>
      <c r="I53" s="196"/>
      <c r="J53" s="197"/>
      <c r="K53" s="197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9"/>
      <c r="AX53" s="169"/>
      <c r="AY53" s="201"/>
      <c r="AZ53" s="201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  <c r="BT53" s="169"/>
      <c r="BU53" s="169"/>
      <c r="BV53" s="169"/>
      <c r="BW53" s="169"/>
      <c r="BX53" s="169"/>
      <c r="BY53" s="169"/>
      <c r="BZ53" s="169"/>
      <c r="CA53" s="169"/>
      <c r="CB53" s="169"/>
      <c r="CC53" s="169"/>
      <c r="CD53" s="169"/>
      <c r="CE53" s="169"/>
      <c r="CF53" s="169"/>
      <c r="CG53" s="169"/>
    </row>
    <row r="54" spans="1:85" s="184" customFormat="1" ht="30" customHeight="1">
      <c r="A54" s="166"/>
      <c r="B54" s="166"/>
      <c r="C54" s="194"/>
      <c r="D54" s="194"/>
      <c r="E54" s="194"/>
      <c r="F54" s="195"/>
      <c r="G54" s="195"/>
      <c r="H54" s="195"/>
      <c r="I54" s="196"/>
      <c r="J54" s="197"/>
      <c r="K54" s="197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BL54" s="169"/>
      <c r="BM54" s="169"/>
      <c r="BN54" s="169"/>
      <c r="BO54" s="169"/>
      <c r="BP54" s="169"/>
      <c r="BQ54" s="169"/>
      <c r="BR54" s="169"/>
      <c r="BS54" s="169"/>
      <c r="BT54" s="169"/>
      <c r="BU54" s="169"/>
      <c r="BV54" s="169"/>
      <c r="BW54" s="169"/>
      <c r="BX54" s="169"/>
      <c r="BY54" s="169"/>
      <c r="BZ54" s="169"/>
      <c r="CA54" s="169"/>
      <c r="CB54" s="169"/>
      <c r="CC54" s="169"/>
      <c r="CD54" s="169"/>
      <c r="CE54" s="169"/>
      <c r="CF54" s="169"/>
      <c r="CG54" s="169"/>
    </row>
    <row r="55" spans="1:85" s="184" customFormat="1" ht="30" customHeight="1">
      <c r="A55" s="166"/>
      <c r="B55" s="166"/>
      <c r="C55" s="194"/>
      <c r="D55" s="194"/>
      <c r="E55" s="194"/>
      <c r="F55" s="195"/>
      <c r="G55" s="195"/>
      <c r="H55" s="195"/>
      <c r="I55" s="196"/>
      <c r="J55" s="197"/>
      <c r="K55" s="197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69"/>
      <c r="CA55" s="169"/>
      <c r="CB55" s="169"/>
      <c r="CC55" s="169"/>
      <c r="CD55" s="169"/>
      <c r="CE55" s="169"/>
      <c r="CF55" s="169"/>
      <c r="CG55" s="169"/>
    </row>
    <row r="56" spans="1:85" s="184" customFormat="1" ht="30" customHeight="1">
      <c r="A56" s="166"/>
      <c r="B56" s="166"/>
      <c r="C56" s="194"/>
      <c r="D56" s="194"/>
      <c r="E56" s="194"/>
      <c r="F56" s="195"/>
      <c r="G56" s="195"/>
      <c r="H56" s="195"/>
      <c r="I56" s="196"/>
      <c r="J56" s="197"/>
      <c r="K56" s="197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  <c r="BX56" s="169"/>
      <c r="BY56" s="169"/>
      <c r="BZ56" s="169"/>
      <c r="CA56" s="169"/>
      <c r="CB56" s="169"/>
      <c r="CC56" s="169"/>
      <c r="CD56" s="169"/>
      <c r="CE56" s="169"/>
      <c r="CF56" s="169"/>
      <c r="CG56" s="169"/>
    </row>
    <row r="57" spans="1:85" s="184" customFormat="1" ht="30" customHeight="1">
      <c r="A57" s="166"/>
      <c r="B57" s="166"/>
      <c r="C57" s="194"/>
      <c r="D57" s="194"/>
      <c r="E57" s="194"/>
      <c r="F57" s="195"/>
      <c r="G57" s="195"/>
      <c r="H57" s="195"/>
      <c r="I57" s="196"/>
      <c r="J57" s="197"/>
      <c r="K57" s="197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9"/>
      <c r="AX57" s="169"/>
      <c r="AY57" s="169"/>
      <c r="AZ57" s="169"/>
      <c r="BA57" s="169"/>
      <c r="BB57" s="169"/>
      <c r="BC57" s="169"/>
      <c r="BD57" s="169"/>
      <c r="BE57" s="169"/>
      <c r="BF57" s="169"/>
      <c r="BG57" s="169"/>
      <c r="BH57" s="169"/>
      <c r="BI57" s="169"/>
      <c r="BJ57" s="169"/>
      <c r="BK57" s="169"/>
      <c r="BL57" s="169"/>
      <c r="BM57" s="169"/>
      <c r="BN57" s="169"/>
      <c r="BO57" s="169"/>
      <c r="BP57" s="169"/>
      <c r="BQ57" s="169"/>
      <c r="BR57" s="169"/>
      <c r="BS57" s="169"/>
      <c r="BT57" s="169"/>
      <c r="BU57" s="169"/>
      <c r="BV57" s="169"/>
      <c r="BW57" s="169"/>
      <c r="BX57" s="169"/>
      <c r="BY57" s="169"/>
      <c r="BZ57" s="169"/>
      <c r="CA57" s="169"/>
      <c r="CB57" s="169"/>
      <c r="CC57" s="169"/>
      <c r="CD57" s="169"/>
      <c r="CE57" s="169"/>
      <c r="CF57" s="169"/>
      <c r="CG57" s="169"/>
    </row>
    <row r="58" spans="1:85" s="184" customFormat="1" ht="30" customHeight="1">
      <c r="A58" s="166"/>
      <c r="B58" s="166"/>
      <c r="C58" s="194"/>
      <c r="D58" s="194"/>
      <c r="E58" s="194"/>
      <c r="F58" s="195"/>
      <c r="G58" s="195"/>
      <c r="H58" s="195"/>
      <c r="I58" s="196"/>
      <c r="J58" s="197"/>
      <c r="K58" s="197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  <c r="CF58" s="169"/>
      <c r="CG58" s="169"/>
    </row>
    <row r="59" spans="1:85" s="184" customFormat="1" ht="30" customHeight="1">
      <c r="A59" s="166"/>
      <c r="B59" s="166"/>
      <c r="C59" s="194"/>
      <c r="D59" s="194"/>
      <c r="E59" s="194"/>
      <c r="F59" s="195"/>
      <c r="G59" s="195"/>
      <c r="H59" s="195"/>
      <c r="I59" s="196"/>
      <c r="J59" s="197"/>
      <c r="K59" s="197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69"/>
      <c r="BR59" s="169"/>
      <c r="BS59" s="169"/>
      <c r="BT59" s="169"/>
      <c r="BU59" s="169"/>
      <c r="BV59" s="169"/>
      <c r="BW59" s="169"/>
      <c r="BX59" s="169"/>
      <c r="BY59" s="169"/>
      <c r="BZ59" s="169"/>
      <c r="CA59" s="169"/>
      <c r="CB59" s="169"/>
      <c r="CC59" s="169"/>
      <c r="CD59" s="169"/>
      <c r="CE59" s="169"/>
      <c r="CF59" s="169"/>
      <c r="CG59" s="169"/>
    </row>
    <row r="60" spans="1:85" s="184" customFormat="1" ht="30" customHeight="1">
      <c r="A60" s="166"/>
      <c r="B60" s="166"/>
      <c r="C60" s="194"/>
      <c r="D60" s="194"/>
      <c r="E60" s="194"/>
      <c r="F60" s="195"/>
      <c r="G60" s="195"/>
      <c r="H60" s="195"/>
      <c r="I60" s="196"/>
      <c r="J60" s="197"/>
      <c r="K60" s="197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9"/>
      <c r="AX60" s="169"/>
      <c r="AY60" s="169"/>
      <c r="AZ60" s="169"/>
      <c r="BA60" s="169"/>
      <c r="BB60" s="169"/>
      <c r="BC60" s="169"/>
      <c r="BD60" s="169"/>
      <c r="BE60" s="169"/>
      <c r="BF60" s="169"/>
      <c r="BG60" s="169"/>
      <c r="BH60" s="169"/>
      <c r="BI60" s="169"/>
      <c r="BJ60" s="169"/>
      <c r="BK60" s="169"/>
      <c r="BL60" s="169"/>
      <c r="BM60" s="169"/>
      <c r="BN60" s="169"/>
      <c r="BO60" s="169"/>
      <c r="BP60" s="169"/>
      <c r="BQ60" s="169"/>
      <c r="BR60" s="169"/>
      <c r="BS60" s="169"/>
      <c r="BT60" s="169"/>
      <c r="BU60" s="169"/>
      <c r="BV60" s="169"/>
      <c r="BW60" s="169"/>
      <c r="BX60" s="169"/>
      <c r="BY60" s="169"/>
      <c r="BZ60" s="169"/>
      <c r="CA60" s="169"/>
      <c r="CB60" s="169"/>
      <c r="CC60" s="169"/>
      <c r="CD60" s="169"/>
      <c r="CE60" s="169"/>
      <c r="CF60" s="169"/>
      <c r="CG60" s="169"/>
    </row>
    <row r="61" spans="1:85" s="184" customFormat="1" ht="30" customHeight="1">
      <c r="A61" s="166"/>
      <c r="B61" s="166"/>
      <c r="C61" s="194"/>
      <c r="D61" s="194"/>
      <c r="E61" s="194"/>
      <c r="F61" s="195"/>
      <c r="G61" s="195"/>
      <c r="H61" s="195"/>
      <c r="I61" s="196"/>
      <c r="J61" s="197"/>
      <c r="K61" s="197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69"/>
      <c r="BN61" s="169"/>
      <c r="BO61" s="169"/>
      <c r="BP61" s="169"/>
      <c r="BQ61" s="169"/>
      <c r="BR61" s="169"/>
      <c r="BS61" s="169"/>
      <c r="BT61" s="169"/>
      <c r="BU61" s="169"/>
      <c r="BV61" s="169"/>
      <c r="BW61" s="169"/>
      <c r="BX61" s="169"/>
      <c r="BY61" s="169"/>
      <c r="BZ61" s="169"/>
      <c r="CA61" s="169"/>
      <c r="CB61" s="169"/>
      <c r="CC61" s="169"/>
      <c r="CD61" s="169"/>
      <c r="CE61" s="169"/>
      <c r="CF61" s="169"/>
      <c r="CG61" s="169"/>
    </row>
    <row r="62" spans="1:85" s="184" customFormat="1" ht="30" customHeight="1">
      <c r="A62" s="166"/>
      <c r="B62" s="166"/>
      <c r="C62" s="194"/>
      <c r="D62" s="194"/>
      <c r="E62" s="194"/>
      <c r="F62" s="195"/>
      <c r="G62" s="195"/>
      <c r="H62" s="195"/>
      <c r="I62" s="196"/>
      <c r="J62" s="197"/>
      <c r="K62" s="197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T62" s="169"/>
      <c r="BU62" s="169"/>
      <c r="BV62" s="169"/>
      <c r="BW62" s="169"/>
      <c r="BX62" s="169"/>
      <c r="BY62" s="169"/>
      <c r="BZ62" s="169"/>
      <c r="CA62" s="169"/>
      <c r="CB62" s="169"/>
      <c r="CC62" s="169"/>
      <c r="CD62" s="169"/>
      <c r="CE62" s="169"/>
      <c r="CF62" s="169"/>
      <c r="CG62" s="169"/>
    </row>
    <row r="63" spans="1:85" s="184" customFormat="1" ht="30" customHeight="1">
      <c r="A63" s="166"/>
      <c r="B63" s="166"/>
      <c r="C63" s="194"/>
      <c r="D63" s="194"/>
      <c r="E63" s="194"/>
      <c r="F63" s="195"/>
      <c r="G63" s="195"/>
      <c r="H63" s="195"/>
      <c r="I63" s="196"/>
      <c r="J63" s="197"/>
      <c r="K63" s="197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9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69"/>
      <c r="BN63" s="169"/>
      <c r="BO63" s="169"/>
      <c r="BP63" s="169"/>
      <c r="BQ63" s="169"/>
      <c r="BR63" s="169"/>
      <c r="BS63" s="169"/>
      <c r="BT63" s="169"/>
      <c r="BU63" s="169"/>
      <c r="BV63" s="169"/>
      <c r="BW63" s="169"/>
      <c r="BX63" s="169"/>
      <c r="BY63" s="169"/>
      <c r="BZ63" s="169"/>
      <c r="CA63" s="169"/>
      <c r="CB63" s="169"/>
      <c r="CC63" s="169"/>
      <c r="CD63" s="169"/>
      <c r="CE63" s="169"/>
      <c r="CF63" s="169"/>
      <c r="CG63" s="169"/>
    </row>
    <row r="64" spans="1:85" s="184" customFormat="1" ht="30" customHeight="1">
      <c r="A64" s="166"/>
      <c r="B64" s="166"/>
      <c r="C64" s="194"/>
      <c r="D64" s="194"/>
      <c r="E64" s="194"/>
      <c r="F64" s="195"/>
      <c r="G64" s="195"/>
      <c r="H64" s="195"/>
      <c r="I64" s="196"/>
      <c r="J64" s="197"/>
      <c r="K64" s="197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69"/>
      <c r="BN64" s="169"/>
      <c r="BO64" s="169"/>
      <c r="BP64" s="169"/>
      <c r="BQ64" s="169"/>
      <c r="BR64" s="169"/>
      <c r="BS64" s="169"/>
      <c r="BT64" s="169"/>
      <c r="BU64" s="169"/>
      <c r="BV64" s="169"/>
      <c r="BW64" s="169"/>
      <c r="BX64" s="169"/>
      <c r="BY64" s="169"/>
      <c r="BZ64" s="169"/>
      <c r="CA64" s="169"/>
      <c r="CB64" s="169"/>
      <c r="CC64" s="169"/>
      <c r="CD64" s="169"/>
      <c r="CE64" s="169"/>
      <c r="CF64" s="169"/>
      <c r="CG64" s="169"/>
    </row>
    <row r="65" spans="1:85" s="184" customFormat="1" ht="30" customHeight="1">
      <c r="A65" s="166"/>
      <c r="B65" s="166"/>
      <c r="C65" s="194"/>
      <c r="D65" s="194"/>
      <c r="E65" s="194"/>
      <c r="F65" s="195"/>
      <c r="G65" s="195"/>
      <c r="H65" s="195"/>
      <c r="I65" s="196"/>
      <c r="J65" s="197"/>
      <c r="K65" s="197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69"/>
      <c r="BN65" s="169"/>
      <c r="BO65" s="169"/>
      <c r="BP65" s="169"/>
      <c r="BQ65" s="169"/>
      <c r="BR65" s="169"/>
      <c r="BS65" s="169"/>
      <c r="BT65" s="169"/>
      <c r="BU65" s="169"/>
      <c r="BV65" s="169"/>
      <c r="BW65" s="169"/>
      <c r="BX65" s="169"/>
      <c r="BY65" s="169"/>
      <c r="BZ65" s="169"/>
      <c r="CA65" s="169"/>
      <c r="CB65" s="169"/>
      <c r="CC65" s="169"/>
      <c r="CD65" s="169"/>
      <c r="CE65" s="169"/>
      <c r="CF65" s="169"/>
      <c r="CG65" s="169"/>
    </row>
    <row r="66" spans="1:85" ht="30" customHeight="1">
      <c r="C66" s="194"/>
      <c r="D66" s="194"/>
      <c r="E66" s="194"/>
      <c r="F66" s="195"/>
      <c r="G66" s="195"/>
      <c r="H66" s="195"/>
      <c r="I66" s="196"/>
      <c r="J66" s="197"/>
      <c r="K66" s="197"/>
    </row>
    <row r="67" spans="1:85" ht="30" customHeight="1">
      <c r="C67" s="194"/>
      <c r="D67" s="194"/>
      <c r="E67" s="194"/>
      <c r="F67" s="195"/>
      <c r="G67" s="195"/>
      <c r="H67" s="195"/>
      <c r="I67" s="196"/>
      <c r="J67" s="197"/>
      <c r="K67" s="197"/>
    </row>
    <row r="68" spans="1:85" ht="30" customHeight="1">
      <c r="C68" s="194"/>
      <c r="D68" s="194"/>
      <c r="E68" s="194"/>
      <c r="F68" s="195"/>
      <c r="G68" s="195"/>
      <c r="H68" s="195"/>
      <c r="I68" s="196"/>
      <c r="J68" s="197"/>
      <c r="K68" s="197"/>
    </row>
    <row r="69" spans="1:85" ht="30" customHeight="1">
      <c r="C69" s="194"/>
      <c r="D69" s="194"/>
      <c r="E69" s="194"/>
      <c r="F69" s="195"/>
      <c r="G69" s="195"/>
      <c r="H69" s="195"/>
      <c r="I69" s="196"/>
      <c r="J69" s="197"/>
      <c r="K69" s="197"/>
    </row>
    <row r="70" spans="1:85" ht="30" customHeight="1">
      <c r="C70" s="194"/>
      <c r="D70" s="194"/>
      <c r="E70" s="194"/>
      <c r="F70" s="195"/>
      <c r="G70" s="195"/>
      <c r="H70" s="195"/>
      <c r="I70" s="196"/>
      <c r="J70" s="197"/>
      <c r="K70" s="197"/>
    </row>
    <row r="71" spans="1:85" ht="30" customHeight="1">
      <c r="C71" s="194"/>
      <c r="D71" s="194"/>
      <c r="E71" s="194"/>
      <c r="F71" s="195"/>
      <c r="G71" s="195"/>
      <c r="H71" s="195"/>
      <c r="I71" s="196"/>
      <c r="J71" s="197"/>
      <c r="K71" s="197"/>
    </row>
    <row r="72" spans="1:85" ht="30" customHeight="1">
      <c r="C72" s="194"/>
      <c r="D72" s="194"/>
      <c r="E72" s="194"/>
      <c r="F72" s="195"/>
      <c r="G72" s="195"/>
      <c r="H72" s="195"/>
      <c r="I72" s="196"/>
      <c r="J72" s="197"/>
      <c r="K72" s="197"/>
    </row>
    <row r="73" spans="1:85" ht="30" customHeight="1">
      <c r="C73" s="194"/>
      <c r="D73" s="194"/>
      <c r="E73" s="194"/>
      <c r="F73" s="195"/>
      <c r="G73" s="195"/>
      <c r="H73" s="195"/>
      <c r="I73" s="196"/>
      <c r="J73" s="197"/>
      <c r="K73" s="197"/>
    </row>
    <row r="74" spans="1:85" ht="30" customHeight="1">
      <c r="C74" s="194"/>
      <c r="D74" s="194"/>
      <c r="E74" s="194"/>
      <c r="F74" s="195"/>
      <c r="G74" s="195"/>
      <c r="H74" s="195"/>
      <c r="I74" s="196"/>
      <c r="J74" s="197"/>
      <c r="K74" s="197"/>
    </row>
    <row r="75" spans="1:85" ht="30" customHeight="1">
      <c r="C75" s="194"/>
      <c r="D75" s="194"/>
      <c r="E75" s="194"/>
      <c r="F75" s="195"/>
      <c r="G75" s="195"/>
      <c r="H75" s="195"/>
      <c r="I75" s="196"/>
      <c r="J75" s="197"/>
      <c r="K75" s="197"/>
    </row>
    <row r="76" spans="1:85" ht="30" customHeight="1">
      <c r="C76" s="194"/>
      <c r="D76" s="194"/>
      <c r="E76" s="194"/>
      <c r="F76" s="195"/>
      <c r="G76" s="195"/>
      <c r="H76" s="195"/>
      <c r="I76" s="196"/>
      <c r="J76" s="197"/>
      <c r="K76" s="197"/>
    </row>
    <row r="77" spans="1:85" ht="30" customHeight="1">
      <c r="C77" s="194"/>
      <c r="D77" s="194"/>
      <c r="E77" s="194"/>
      <c r="F77" s="195"/>
      <c r="G77" s="195"/>
      <c r="H77" s="195"/>
      <c r="I77" s="196"/>
      <c r="J77" s="197"/>
      <c r="K77" s="197"/>
    </row>
    <row r="78" spans="1:85" ht="30" customHeight="1">
      <c r="C78" s="194"/>
      <c r="D78" s="194"/>
      <c r="E78" s="194"/>
      <c r="F78" s="195"/>
      <c r="G78" s="195"/>
      <c r="H78" s="195"/>
      <c r="I78" s="196"/>
      <c r="J78" s="197"/>
      <c r="K78" s="197"/>
    </row>
    <row r="79" spans="1:85" ht="30" customHeight="1">
      <c r="C79" s="194"/>
      <c r="D79" s="194"/>
      <c r="E79" s="194"/>
      <c r="F79" s="195"/>
      <c r="G79" s="195"/>
      <c r="H79" s="195"/>
      <c r="I79" s="196"/>
      <c r="J79" s="197"/>
      <c r="K79" s="197"/>
    </row>
    <row r="80" spans="1:85" ht="30" customHeight="1">
      <c r="C80" s="194"/>
      <c r="D80" s="194"/>
      <c r="E80" s="194"/>
      <c r="F80" s="195"/>
      <c r="G80" s="195"/>
      <c r="H80" s="195"/>
      <c r="I80" s="196"/>
      <c r="J80" s="197"/>
      <c r="K80" s="197"/>
    </row>
    <row r="81" spans="3:11" ht="30" customHeight="1">
      <c r="C81" s="194"/>
      <c r="D81" s="194"/>
      <c r="E81" s="194"/>
      <c r="F81" s="195"/>
      <c r="G81" s="195"/>
      <c r="H81" s="195"/>
      <c r="I81" s="196"/>
      <c r="J81" s="197"/>
      <c r="K81" s="197"/>
    </row>
    <row r="82" spans="3:11" ht="30" customHeight="1">
      <c r="C82" s="194"/>
      <c r="D82" s="194"/>
      <c r="E82" s="194"/>
      <c r="F82" s="195"/>
      <c r="G82" s="195"/>
      <c r="H82" s="195"/>
      <c r="I82" s="196"/>
      <c r="J82" s="197"/>
      <c r="K82" s="197"/>
    </row>
    <row r="83" spans="3:11" ht="30" customHeight="1">
      <c r="C83" s="194"/>
      <c r="D83" s="194"/>
      <c r="E83" s="194"/>
      <c r="F83" s="195"/>
      <c r="G83" s="195"/>
      <c r="H83" s="195"/>
      <c r="I83" s="196"/>
      <c r="J83" s="197"/>
      <c r="K83" s="197"/>
    </row>
    <row r="84" spans="3:11" ht="30" customHeight="1">
      <c r="C84" s="194"/>
      <c r="D84" s="194"/>
      <c r="E84" s="194"/>
      <c r="F84" s="195"/>
      <c r="G84" s="195"/>
      <c r="H84" s="195"/>
      <c r="I84" s="196"/>
      <c r="J84" s="197"/>
      <c r="K84" s="197"/>
    </row>
    <row r="85" spans="3:11" ht="30" customHeight="1">
      <c r="C85" s="194"/>
      <c r="D85" s="194"/>
      <c r="E85" s="194"/>
      <c r="F85" s="195"/>
      <c r="G85" s="195"/>
      <c r="H85" s="195"/>
      <c r="I85" s="196"/>
      <c r="J85" s="197"/>
      <c r="K85" s="197"/>
    </row>
    <row r="86" spans="3:11" ht="30" customHeight="1">
      <c r="C86" s="194"/>
      <c r="D86" s="194"/>
      <c r="E86" s="194"/>
      <c r="F86" s="195"/>
      <c r="G86" s="195"/>
      <c r="H86" s="195"/>
      <c r="I86" s="196"/>
      <c r="J86" s="197"/>
      <c r="K86" s="197"/>
    </row>
    <row r="87" spans="3:11" ht="30" customHeight="1">
      <c r="C87" s="194"/>
      <c r="D87" s="194"/>
      <c r="E87" s="194"/>
      <c r="F87" s="195"/>
      <c r="G87" s="195"/>
      <c r="H87" s="195"/>
      <c r="I87" s="196"/>
      <c r="J87" s="197"/>
      <c r="K87" s="197"/>
    </row>
    <row r="88" spans="3:11" ht="30" customHeight="1">
      <c r="C88" s="194"/>
      <c r="D88" s="194"/>
      <c r="E88" s="194"/>
      <c r="F88" s="195"/>
      <c r="G88" s="195"/>
      <c r="H88" s="195"/>
      <c r="I88" s="196"/>
      <c r="J88" s="197"/>
      <c r="K88" s="197"/>
    </row>
    <row r="89" spans="3:11" ht="30" customHeight="1">
      <c r="C89" s="194"/>
      <c r="D89" s="194"/>
      <c r="E89" s="194"/>
      <c r="F89" s="195"/>
      <c r="G89" s="195"/>
      <c r="H89" s="195"/>
      <c r="I89" s="196"/>
      <c r="J89" s="197"/>
      <c r="K89" s="197"/>
    </row>
    <row r="90" spans="3:11" ht="30" customHeight="1">
      <c r="C90" s="194"/>
      <c r="D90" s="194"/>
      <c r="E90" s="194"/>
      <c r="F90" s="195"/>
      <c r="G90" s="195"/>
      <c r="H90" s="195"/>
      <c r="I90" s="196"/>
      <c r="J90" s="197"/>
      <c r="K90" s="197"/>
    </row>
    <row r="91" spans="3:11" ht="30" customHeight="1">
      <c r="C91" s="194"/>
      <c r="D91" s="194"/>
      <c r="E91" s="194"/>
      <c r="F91" s="195"/>
      <c r="G91" s="195"/>
      <c r="H91" s="195"/>
      <c r="I91" s="196"/>
      <c r="J91" s="197"/>
      <c r="K91" s="197"/>
    </row>
    <row r="92" spans="3:11" ht="30" customHeight="1">
      <c r="C92" s="194"/>
      <c r="D92" s="194"/>
      <c r="E92" s="194"/>
      <c r="F92" s="195"/>
      <c r="G92" s="195"/>
      <c r="H92" s="195"/>
      <c r="I92" s="196"/>
      <c r="J92" s="197"/>
      <c r="K92" s="197"/>
    </row>
    <row r="93" spans="3:11" ht="30" customHeight="1">
      <c r="C93" s="194"/>
      <c r="D93" s="194"/>
      <c r="E93" s="194"/>
      <c r="F93" s="195"/>
      <c r="G93" s="195"/>
      <c r="H93" s="195"/>
      <c r="I93" s="196"/>
      <c r="J93" s="197"/>
      <c r="K93" s="197"/>
    </row>
    <row r="94" spans="3:11" ht="30" customHeight="1">
      <c r="C94" s="194"/>
      <c r="D94" s="194"/>
      <c r="E94" s="194"/>
      <c r="F94" s="195"/>
      <c r="G94" s="195"/>
      <c r="H94" s="195"/>
      <c r="I94" s="196"/>
      <c r="J94" s="197"/>
      <c r="K94" s="197"/>
    </row>
    <row r="95" spans="3:11" ht="30" customHeight="1">
      <c r="C95" s="194"/>
      <c r="D95" s="194"/>
      <c r="E95" s="194"/>
      <c r="F95" s="195"/>
      <c r="G95" s="195"/>
      <c r="H95" s="195"/>
      <c r="I95" s="196"/>
      <c r="J95" s="197"/>
      <c r="K95" s="197"/>
    </row>
    <row r="96" spans="3:11" ht="30" customHeight="1">
      <c r="C96" s="194"/>
      <c r="D96" s="194"/>
      <c r="E96" s="194"/>
      <c r="F96" s="195"/>
      <c r="G96" s="195"/>
      <c r="H96" s="195"/>
      <c r="I96" s="196"/>
      <c r="J96" s="197"/>
      <c r="K96" s="197"/>
    </row>
    <row r="97" spans="3:11" ht="30" customHeight="1">
      <c r="C97" s="194"/>
      <c r="D97" s="194"/>
      <c r="E97" s="194"/>
      <c r="F97" s="195"/>
      <c r="G97" s="195"/>
      <c r="H97" s="195"/>
      <c r="I97" s="196"/>
      <c r="J97" s="197"/>
      <c r="K97" s="197"/>
    </row>
    <row r="98" spans="3:11" ht="30" customHeight="1">
      <c r="C98" s="194"/>
      <c r="D98" s="194"/>
      <c r="E98" s="194"/>
      <c r="F98" s="195"/>
      <c r="G98" s="195"/>
      <c r="H98" s="195"/>
      <c r="I98" s="196"/>
      <c r="J98" s="197"/>
      <c r="K98" s="197"/>
    </row>
    <row r="99" spans="3:11" ht="30" customHeight="1">
      <c r="C99" s="194"/>
      <c r="D99" s="194"/>
      <c r="E99" s="194"/>
      <c r="F99" s="195"/>
      <c r="G99" s="195"/>
      <c r="H99" s="195"/>
      <c r="I99" s="196"/>
      <c r="J99" s="197"/>
      <c r="K99" s="197"/>
    </row>
    <row r="100" spans="3:11" ht="30" customHeight="1">
      <c r="C100" s="194"/>
      <c r="D100" s="194"/>
      <c r="E100" s="194"/>
      <c r="F100" s="195"/>
      <c r="G100" s="195"/>
      <c r="H100" s="195"/>
      <c r="I100" s="196"/>
      <c r="J100" s="197"/>
      <c r="K100" s="197"/>
    </row>
    <row r="101" spans="3:11" ht="30" customHeight="1">
      <c r="C101" s="194"/>
      <c r="D101" s="194"/>
      <c r="E101" s="194"/>
      <c r="F101" s="195"/>
      <c r="G101" s="195"/>
      <c r="H101" s="195"/>
      <c r="I101" s="196"/>
      <c r="J101" s="197"/>
      <c r="K101" s="197"/>
    </row>
    <row r="102" spans="3:11" ht="30" customHeight="1">
      <c r="C102" s="194"/>
      <c r="D102" s="194"/>
      <c r="E102" s="194"/>
      <c r="F102" s="195"/>
      <c r="G102" s="195"/>
      <c r="H102" s="195"/>
      <c r="I102" s="196"/>
      <c r="J102" s="197"/>
      <c r="K102" s="197"/>
    </row>
    <row r="103" spans="3:11" ht="30" customHeight="1">
      <c r="C103" s="194"/>
      <c r="D103" s="194"/>
      <c r="E103" s="194"/>
      <c r="F103" s="195"/>
      <c r="G103" s="195"/>
      <c r="H103" s="195"/>
      <c r="I103" s="196"/>
      <c r="J103" s="197"/>
      <c r="K103" s="197"/>
    </row>
    <row r="104" spans="3:11" ht="30" customHeight="1">
      <c r="C104" s="194"/>
      <c r="D104" s="194"/>
      <c r="E104" s="194"/>
      <c r="F104" s="195"/>
      <c r="G104" s="195"/>
      <c r="H104" s="195"/>
      <c r="I104" s="196"/>
      <c r="J104" s="197"/>
      <c r="K104" s="197"/>
    </row>
    <row r="105" spans="3:11" ht="30" customHeight="1">
      <c r="C105" s="194"/>
      <c r="D105" s="194"/>
      <c r="E105" s="194"/>
      <c r="F105" s="195"/>
      <c r="G105" s="195"/>
      <c r="H105" s="195"/>
      <c r="I105" s="196"/>
      <c r="J105" s="197"/>
      <c r="K105" s="197"/>
    </row>
    <row r="106" spans="3:11" ht="30" customHeight="1">
      <c r="C106" s="194"/>
      <c r="D106" s="194"/>
      <c r="E106" s="194"/>
      <c r="F106" s="195"/>
      <c r="G106" s="195"/>
      <c r="H106" s="195"/>
      <c r="I106" s="196"/>
      <c r="J106" s="197"/>
      <c r="K106" s="197"/>
    </row>
    <row r="107" spans="3:11" ht="30" customHeight="1">
      <c r="C107" s="194"/>
      <c r="D107" s="194"/>
      <c r="E107" s="194"/>
      <c r="F107" s="195"/>
      <c r="G107" s="195"/>
      <c r="H107" s="195"/>
      <c r="I107" s="196"/>
      <c r="J107" s="197"/>
      <c r="K107" s="197"/>
    </row>
    <row r="108" spans="3:11" ht="30" customHeight="1">
      <c r="C108" s="194"/>
      <c r="D108" s="194"/>
      <c r="E108" s="194"/>
      <c r="F108" s="195"/>
      <c r="G108" s="195"/>
      <c r="H108" s="195"/>
      <c r="I108" s="196"/>
      <c r="J108" s="197"/>
      <c r="K108" s="197"/>
    </row>
    <row r="109" spans="3:11" ht="30" customHeight="1">
      <c r="C109" s="194"/>
      <c r="D109" s="194"/>
      <c r="E109" s="194"/>
      <c r="F109" s="195"/>
      <c r="G109" s="195"/>
      <c r="H109" s="195"/>
      <c r="I109" s="196"/>
      <c r="J109" s="197"/>
      <c r="K109" s="197"/>
    </row>
    <row r="110" spans="3:11" ht="30" customHeight="1">
      <c r="C110" s="194"/>
      <c r="D110" s="194"/>
      <c r="E110" s="194"/>
      <c r="F110" s="195"/>
      <c r="G110" s="195"/>
      <c r="H110" s="195"/>
      <c r="I110" s="196"/>
      <c r="J110" s="197"/>
      <c r="K110" s="197"/>
    </row>
    <row r="111" spans="3:11" ht="30" customHeight="1">
      <c r="C111" s="194"/>
      <c r="D111" s="194"/>
      <c r="E111" s="194"/>
      <c r="F111" s="195"/>
      <c r="G111" s="195"/>
      <c r="H111" s="195"/>
      <c r="I111" s="196"/>
      <c r="J111" s="197"/>
      <c r="K111" s="197"/>
    </row>
    <row r="112" spans="3:11" ht="30" customHeight="1">
      <c r="C112" s="194"/>
      <c r="D112" s="194"/>
      <c r="E112" s="194"/>
      <c r="F112" s="195"/>
      <c r="G112" s="195"/>
      <c r="H112" s="195"/>
      <c r="I112" s="196"/>
      <c r="J112" s="197"/>
      <c r="K112" s="197"/>
    </row>
    <row r="113" spans="3:11" ht="30" customHeight="1">
      <c r="C113" s="194"/>
      <c r="D113" s="194"/>
      <c r="E113" s="194"/>
      <c r="F113" s="195"/>
      <c r="G113" s="195"/>
      <c r="H113" s="195"/>
      <c r="I113" s="196"/>
      <c r="J113" s="197"/>
      <c r="K113" s="197"/>
    </row>
    <row r="114" spans="3:11" ht="30" customHeight="1">
      <c r="C114" s="194"/>
      <c r="D114" s="194"/>
      <c r="E114" s="194"/>
      <c r="F114" s="195"/>
      <c r="G114" s="195"/>
      <c r="H114" s="195"/>
      <c r="I114" s="196"/>
      <c r="J114" s="197"/>
      <c r="K114" s="197"/>
    </row>
    <row r="115" spans="3:11" ht="30" customHeight="1">
      <c r="C115" s="194"/>
      <c r="D115" s="194"/>
      <c r="E115" s="194"/>
      <c r="F115" s="195"/>
      <c r="G115" s="195"/>
      <c r="H115" s="195"/>
      <c r="I115" s="196"/>
      <c r="J115" s="197"/>
      <c r="K115" s="197"/>
    </row>
    <row r="116" spans="3:11" ht="30" customHeight="1">
      <c r="C116" s="194"/>
      <c r="D116" s="194"/>
      <c r="E116" s="194"/>
      <c r="F116" s="195"/>
      <c r="G116" s="195"/>
      <c r="H116" s="195"/>
      <c r="I116" s="196"/>
      <c r="J116" s="197"/>
      <c r="K116" s="197"/>
    </row>
    <row r="117" spans="3:11" ht="30" customHeight="1">
      <c r="C117" s="194"/>
      <c r="D117" s="194"/>
      <c r="E117" s="194"/>
      <c r="F117" s="195"/>
      <c r="G117" s="195"/>
      <c r="H117" s="195"/>
      <c r="I117" s="196"/>
      <c r="J117" s="197"/>
      <c r="K117" s="197"/>
    </row>
    <row r="118" spans="3:11" ht="30" customHeight="1">
      <c r="C118" s="194"/>
      <c r="D118" s="194"/>
      <c r="E118" s="194"/>
      <c r="F118" s="195"/>
      <c r="G118" s="195"/>
      <c r="H118" s="195"/>
      <c r="I118" s="196"/>
      <c r="J118" s="197"/>
      <c r="K118" s="197"/>
    </row>
    <row r="119" spans="3:11" ht="30" customHeight="1">
      <c r="C119" s="194"/>
      <c r="D119" s="194"/>
      <c r="E119" s="194"/>
      <c r="F119" s="195"/>
      <c r="G119" s="195"/>
      <c r="H119" s="195"/>
      <c r="I119" s="196"/>
      <c r="J119" s="197"/>
      <c r="K119" s="197"/>
    </row>
    <row r="120" spans="3:11" ht="30" customHeight="1">
      <c r="C120" s="194"/>
      <c r="D120" s="194"/>
      <c r="E120" s="194"/>
      <c r="F120" s="195"/>
      <c r="G120" s="195"/>
      <c r="H120" s="195"/>
      <c r="I120" s="196"/>
      <c r="J120" s="197"/>
      <c r="K120" s="197"/>
    </row>
    <row r="121" spans="3:11" ht="30" customHeight="1">
      <c r="C121" s="194"/>
      <c r="D121" s="194"/>
      <c r="E121" s="194"/>
      <c r="F121" s="195"/>
      <c r="G121" s="195"/>
      <c r="H121" s="195"/>
      <c r="I121" s="196"/>
      <c r="J121" s="197"/>
      <c r="K121" s="197"/>
    </row>
    <row r="122" spans="3:11" ht="30" customHeight="1">
      <c r="C122" s="194"/>
      <c r="D122" s="194"/>
      <c r="E122" s="194"/>
      <c r="F122" s="195"/>
      <c r="G122" s="195"/>
      <c r="H122" s="195"/>
      <c r="I122" s="196"/>
      <c r="J122" s="197"/>
      <c r="K122" s="197"/>
    </row>
    <row r="123" spans="3:11" ht="30" customHeight="1">
      <c r="C123" s="194"/>
      <c r="D123" s="194"/>
      <c r="E123" s="194"/>
      <c r="F123" s="195"/>
      <c r="G123" s="195"/>
      <c r="H123" s="195"/>
      <c r="I123" s="196"/>
      <c r="J123" s="197"/>
      <c r="K123" s="197"/>
    </row>
    <row r="124" spans="3:11" ht="30" customHeight="1">
      <c r="C124" s="194"/>
      <c r="D124" s="194"/>
      <c r="E124" s="194"/>
      <c r="F124" s="195"/>
      <c r="G124" s="195"/>
      <c r="H124" s="195"/>
      <c r="I124" s="196"/>
      <c r="J124" s="197"/>
      <c r="K124" s="197"/>
    </row>
    <row r="125" spans="3:11" ht="30" customHeight="1">
      <c r="C125" s="194"/>
      <c r="D125" s="194"/>
      <c r="E125" s="194"/>
      <c r="F125" s="195"/>
      <c r="G125" s="195"/>
      <c r="H125" s="195"/>
      <c r="I125" s="196"/>
      <c r="J125" s="197"/>
      <c r="K125" s="197"/>
    </row>
    <row r="126" spans="3:11" ht="30" customHeight="1">
      <c r="C126" s="194"/>
      <c r="D126" s="194"/>
      <c r="E126" s="194"/>
      <c r="F126" s="195"/>
      <c r="G126" s="195"/>
      <c r="H126" s="195"/>
      <c r="I126" s="196"/>
      <c r="J126" s="197"/>
      <c r="K126" s="197"/>
    </row>
    <row r="127" spans="3:11" ht="30" customHeight="1">
      <c r="C127" s="194"/>
      <c r="D127" s="194"/>
      <c r="E127" s="194"/>
      <c r="F127" s="195"/>
      <c r="G127" s="195"/>
      <c r="H127" s="195"/>
      <c r="I127" s="196"/>
      <c r="J127" s="197"/>
      <c r="K127" s="197"/>
    </row>
    <row r="128" spans="3:11" ht="30" customHeight="1">
      <c r="C128" s="194"/>
      <c r="D128" s="194"/>
      <c r="E128" s="194"/>
      <c r="F128" s="195"/>
      <c r="G128" s="195"/>
      <c r="H128" s="195"/>
      <c r="I128" s="196"/>
      <c r="J128" s="197"/>
      <c r="K128" s="197"/>
    </row>
    <row r="129" spans="3:11" ht="30" customHeight="1">
      <c r="C129" s="194"/>
      <c r="D129" s="194"/>
      <c r="E129" s="194"/>
      <c r="F129" s="195"/>
      <c r="G129" s="195"/>
      <c r="H129" s="195"/>
      <c r="I129" s="196"/>
      <c r="J129" s="197"/>
      <c r="K129" s="197"/>
    </row>
    <row r="130" spans="3:11" ht="30" customHeight="1">
      <c r="C130" s="194"/>
      <c r="D130" s="194"/>
      <c r="E130" s="194"/>
      <c r="F130" s="195"/>
      <c r="G130" s="195"/>
      <c r="H130" s="195"/>
      <c r="I130" s="196"/>
      <c r="J130" s="197"/>
      <c r="K130" s="197"/>
    </row>
    <row r="131" spans="3:11" ht="30" customHeight="1">
      <c r="C131" s="194"/>
      <c r="D131" s="194"/>
      <c r="E131" s="194"/>
      <c r="F131" s="195"/>
      <c r="G131" s="195"/>
      <c r="H131" s="195"/>
      <c r="I131" s="196"/>
      <c r="J131" s="197"/>
      <c r="K131" s="197"/>
    </row>
    <row r="132" spans="3:11" ht="30" customHeight="1">
      <c r="C132" s="194"/>
      <c r="D132" s="194"/>
      <c r="E132" s="194"/>
      <c r="F132" s="195"/>
      <c r="G132" s="195"/>
      <c r="H132" s="195"/>
      <c r="I132" s="196"/>
      <c r="J132" s="197"/>
      <c r="K132" s="197"/>
    </row>
    <row r="133" spans="3:11" ht="30" customHeight="1">
      <c r="C133" s="194"/>
      <c r="D133" s="194"/>
      <c r="E133" s="194"/>
      <c r="F133" s="195"/>
      <c r="G133" s="195"/>
      <c r="H133" s="195"/>
      <c r="I133" s="196"/>
      <c r="J133" s="197"/>
      <c r="K133" s="197"/>
    </row>
    <row r="134" spans="3:11" ht="30" customHeight="1">
      <c r="C134" s="194"/>
      <c r="D134" s="194"/>
      <c r="E134" s="194"/>
      <c r="F134" s="195"/>
      <c r="G134" s="195"/>
      <c r="H134" s="195"/>
      <c r="I134" s="196"/>
      <c r="J134" s="197"/>
      <c r="K134" s="197"/>
    </row>
    <row r="135" spans="3:11" ht="30" customHeight="1">
      <c r="C135" s="194"/>
      <c r="D135" s="194"/>
      <c r="E135" s="194"/>
      <c r="F135" s="195"/>
      <c r="G135" s="195"/>
      <c r="H135" s="195"/>
      <c r="I135" s="196"/>
      <c r="J135" s="197"/>
      <c r="K135" s="197"/>
    </row>
    <row r="136" spans="3:11" ht="30" customHeight="1">
      <c r="C136" s="194"/>
      <c r="D136" s="194"/>
      <c r="E136" s="194"/>
      <c r="F136" s="195"/>
      <c r="G136" s="195"/>
      <c r="H136" s="195"/>
      <c r="I136" s="196"/>
      <c r="J136" s="197"/>
      <c r="K136" s="197"/>
    </row>
    <row r="137" spans="3:11" ht="30" customHeight="1">
      <c r="C137" s="194"/>
      <c r="D137" s="194"/>
      <c r="E137" s="194"/>
      <c r="F137" s="195"/>
      <c r="G137" s="195"/>
      <c r="H137" s="195"/>
      <c r="I137" s="196"/>
      <c r="J137" s="197"/>
      <c r="K137" s="197"/>
    </row>
    <row r="138" spans="3:11" ht="30" customHeight="1">
      <c r="C138" s="194"/>
      <c r="D138" s="194"/>
      <c r="E138" s="194"/>
      <c r="F138" s="195"/>
      <c r="G138" s="195"/>
      <c r="H138" s="195"/>
      <c r="I138" s="196"/>
      <c r="J138" s="197"/>
      <c r="K138" s="197"/>
    </row>
    <row r="139" spans="3:11" ht="30" customHeight="1">
      <c r="C139" s="194"/>
      <c r="D139" s="194"/>
      <c r="E139" s="194"/>
      <c r="F139" s="195"/>
      <c r="G139" s="195"/>
      <c r="H139" s="195"/>
      <c r="I139" s="196"/>
      <c r="J139" s="197"/>
      <c r="K139" s="197"/>
    </row>
    <row r="140" spans="3:11" ht="30" customHeight="1">
      <c r="C140" s="194"/>
      <c r="D140" s="194"/>
      <c r="E140" s="194"/>
      <c r="F140" s="195"/>
      <c r="G140" s="195"/>
      <c r="H140" s="195"/>
      <c r="I140" s="196"/>
      <c r="J140" s="197"/>
      <c r="K140" s="197"/>
    </row>
    <row r="141" spans="3:11" ht="30" customHeight="1">
      <c r="C141" s="194"/>
      <c r="D141" s="194"/>
      <c r="E141" s="194"/>
      <c r="F141" s="195"/>
      <c r="G141" s="195"/>
      <c r="H141" s="195"/>
      <c r="I141" s="196"/>
      <c r="J141" s="197"/>
      <c r="K141" s="197"/>
    </row>
    <row r="142" spans="3:11" ht="30" customHeight="1">
      <c r="C142" s="194"/>
      <c r="D142" s="194"/>
      <c r="E142" s="194"/>
      <c r="F142" s="195"/>
      <c r="G142" s="195"/>
      <c r="H142" s="195"/>
      <c r="I142" s="196"/>
      <c r="J142" s="197"/>
      <c r="K142" s="197"/>
    </row>
    <row r="143" spans="3:11" ht="30" customHeight="1">
      <c r="C143" s="194"/>
      <c r="D143" s="194"/>
      <c r="E143" s="194"/>
      <c r="F143" s="195"/>
      <c r="G143" s="195"/>
      <c r="H143" s="195"/>
      <c r="I143" s="196"/>
      <c r="J143" s="197"/>
      <c r="K143" s="197"/>
    </row>
    <row r="144" spans="3:11" ht="30" customHeight="1">
      <c r="C144" s="194"/>
      <c r="D144" s="194"/>
      <c r="E144" s="194"/>
      <c r="F144" s="195"/>
      <c r="G144" s="195"/>
      <c r="H144" s="195"/>
      <c r="I144" s="196"/>
      <c r="J144" s="197"/>
      <c r="K144" s="197"/>
    </row>
    <row r="145" spans="3:11" ht="30" customHeight="1">
      <c r="C145" s="194"/>
      <c r="D145" s="194"/>
      <c r="E145" s="194"/>
      <c r="F145" s="195"/>
      <c r="G145" s="195"/>
      <c r="H145" s="195"/>
      <c r="I145" s="196"/>
      <c r="J145" s="197"/>
      <c r="K145" s="197"/>
    </row>
    <row r="146" spans="3:11" ht="30" customHeight="1">
      <c r="C146" s="194"/>
      <c r="D146" s="194"/>
      <c r="E146" s="194"/>
      <c r="F146" s="195"/>
      <c r="G146" s="195"/>
      <c r="H146" s="195"/>
      <c r="I146" s="196"/>
      <c r="J146" s="197"/>
      <c r="K146" s="197"/>
    </row>
    <row r="147" spans="3:11" ht="30" customHeight="1">
      <c r="C147" s="194"/>
      <c r="D147" s="194"/>
      <c r="E147" s="194"/>
      <c r="F147" s="195"/>
      <c r="G147" s="195"/>
      <c r="H147" s="195"/>
      <c r="I147" s="196"/>
      <c r="J147" s="197"/>
      <c r="K147" s="197"/>
    </row>
    <row r="148" spans="3:11" ht="30" customHeight="1">
      <c r="C148" s="194"/>
      <c r="D148" s="194"/>
      <c r="E148" s="194"/>
      <c r="F148" s="195"/>
      <c r="G148" s="195"/>
      <c r="H148" s="195"/>
      <c r="I148" s="196"/>
      <c r="J148" s="197"/>
      <c r="K148" s="197"/>
    </row>
    <row r="149" spans="3:11" ht="30" customHeight="1">
      <c r="C149" s="194"/>
      <c r="D149" s="194"/>
      <c r="E149" s="194"/>
      <c r="F149" s="195"/>
      <c r="G149" s="195"/>
      <c r="H149" s="195"/>
      <c r="I149" s="196"/>
      <c r="J149" s="197"/>
      <c r="K149" s="197"/>
    </row>
    <row r="150" spans="3:11" ht="30" customHeight="1">
      <c r="C150" s="194"/>
      <c r="D150" s="194"/>
      <c r="E150" s="194"/>
      <c r="F150" s="195"/>
      <c r="G150" s="195"/>
      <c r="H150" s="195"/>
      <c r="I150" s="196"/>
      <c r="J150" s="197"/>
      <c r="K150" s="197"/>
    </row>
    <row r="151" spans="3:11" ht="30" customHeight="1">
      <c r="C151" s="194"/>
      <c r="D151" s="194"/>
      <c r="E151" s="194"/>
      <c r="F151" s="195"/>
      <c r="G151" s="195"/>
      <c r="H151" s="195"/>
      <c r="I151" s="196"/>
      <c r="J151" s="197"/>
      <c r="K151" s="197"/>
    </row>
    <row r="152" spans="3:11" ht="30" customHeight="1">
      <c r="C152" s="194"/>
      <c r="D152" s="194"/>
      <c r="E152" s="194"/>
      <c r="F152" s="195"/>
      <c r="G152" s="195"/>
      <c r="H152" s="195"/>
      <c r="I152" s="196"/>
      <c r="J152" s="197"/>
      <c r="K152" s="197"/>
    </row>
    <row r="153" spans="3:11" ht="30" customHeight="1">
      <c r="C153" s="194"/>
      <c r="D153" s="194"/>
      <c r="E153" s="194"/>
      <c r="F153" s="195"/>
      <c r="G153" s="195"/>
      <c r="H153" s="195"/>
      <c r="I153" s="196"/>
      <c r="J153" s="197"/>
      <c r="K153" s="197"/>
    </row>
    <row r="154" spans="3:11" ht="30" customHeight="1">
      <c r="C154" s="194"/>
      <c r="D154" s="194"/>
      <c r="E154" s="194"/>
      <c r="F154" s="195"/>
      <c r="G154" s="195"/>
      <c r="H154" s="195"/>
      <c r="I154" s="196"/>
      <c r="J154" s="197"/>
      <c r="K154" s="197"/>
    </row>
    <row r="155" spans="3:11" ht="30" customHeight="1">
      <c r="C155" s="194"/>
      <c r="D155" s="194"/>
      <c r="E155" s="194"/>
      <c r="F155" s="195"/>
      <c r="G155" s="195"/>
      <c r="H155" s="195"/>
      <c r="I155" s="196"/>
      <c r="J155" s="197"/>
      <c r="K155" s="197"/>
    </row>
    <row r="156" spans="3:11" ht="30" customHeight="1">
      <c r="C156" s="194"/>
      <c r="D156" s="194"/>
      <c r="E156" s="194"/>
      <c r="F156" s="195"/>
      <c r="G156" s="195"/>
      <c r="H156" s="195"/>
      <c r="I156" s="196"/>
      <c r="J156" s="197"/>
      <c r="K156" s="197"/>
    </row>
    <row r="157" spans="3:11" ht="30" customHeight="1">
      <c r="C157" s="194"/>
      <c r="D157" s="194"/>
      <c r="E157" s="194"/>
      <c r="F157" s="195"/>
      <c r="G157" s="195"/>
      <c r="H157" s="195"/>
      <c r="I157" s="196"/>
      <c r="J157" s="197"/>
      <c r="K157" s="197"/>
    </row>
    <row r="158" spans="3:11" ht="30" customHeight="1">
      <c r="C158" s="194"/>
      <c r="D158" s="194"/>
      <c r="E158" s="194"/>
      <c r="F158" s="195"/>
      <c r="G158" s="195"/>
      <c r="H158" s="195"/>
      <c r="I158" s="196"/>
      <c r="J158" s="197"/>
      <c r="K158" s="197"/>
    </row>
    <row r="159" spans="3:11" ht="30" customHeight="1">
      <c r="C159" s="194"/>
      <c r="D159" s="194"/>
      <c r="E159" s="194"/>
      <c r="F159" s="195"/>
      <c r="G159" s="195"/>
      <c r="H159" s="195"/>
      <c r="I159" s="196"/>
      <c r="J159" s="197"/>
      <c r="K159" s="197"/>
    </row>
    <row r="160" spans="3:11" ht="30" customHeight="1">
      <c r="C160" s="194"/>
      <c r="D160" s="194"/>
      <c r="E160" s="194"/>
      <c r="F160" s="195"/>
      <c r="G160" s="195"/>
      <c r="H160" s="195"/>
      <c r="I160" s="196"/>
      <c r="J160" s="197"/>
      <c r="K160" s="197"/>
    </row>
    <row r="161" spans="3:11" ht="30" customHeight="1">
      <c r="C161" s="194"/>
      <c r="D161" s="194"/>
      <c r="E161" s="194"/>
      <c r="F161" s="195"/>
      <c r="G161" s="195"/>
      <c r="H161" s="195"/>
      <c r="I161" s="196"/>
      <c r="J161" s="197"/>
      <c r="K161" s="197"/>
    </row>
    <row r="162" spans="3:11" ht="30" customHeight="1">
      <c r="C162" s="194"/>
      <c r="D162" s="194"/>
      <c r="E162" s="194"/>
      <c r="F162" s="195"/>
      <c r="G162" s="195"/>
      <c r="H162" s="195"/>
      <c r="I162" s="196"/>
      <c r="J162" s="197"/>
      <c r="K162" s="197"/>
    </row>
    <row r="163" spans="3:11" ht="30" customHeight="1">
      <c r="C163" s="194"/>
      <c r="D163" s="194"/>
      <c r="E163" s="194"/>
      <c r="F163" s="195"/>
      <c r="G163" s="195"/>
      <c r="H163" s="195"/>
      <c r="I163" s="196"/>
      <c r="J163" s="197"/>
      <c r="K163" s="197"/>
    </row>
    <row r="164" spans="3:11" ht="30" customHeight="1">
      <c r="C164" s="194"/>
      <c r="D164" s="194"/>
      <c r="E164" s="194"/>
      <c r="F164" s="195"/>
      <c r="G164" s="195"/>
      <c r="H164" s="195"/>
      <c r="I164" s="196"/>
      <c r="J164" s="197"/>
      <c r="K164" s="197"/>
    </row>
    <row r="165" spans="3:11" ht="30" customHeight="1">
      <c r="C165" s="194"/>
      <c r="D165" s="194"/>
      <c r="E165" s="194"/>
      <c r="F165" s="195"/>
      <c r="G165" s="195"/>
      <c r="H165" s="195"/>
      <c r="I165" s="196"/>
      <c r="J165" s="197"/>
      <c r="K165" s="197"/>
    </row>
    <row r="166" spans="3:11" ht="30" customHeight="1">
      <c r="C166" s="194"/>
      <c r="D166" s="194"/>
      <c r="E166" s="194"/>
      <c r="F166" s="195"/>
      <c r="G166" s="195"/>
      <c r="H166" s="195"/>
      <c r="I166" s="196"/>
      <c r="J166" s="197"/>
      <c r="K166" s="197"/>
    </row>
    <row r="167" spans="3:11" ht="30" customHeight="1">
      <c r="C167" s="194"/>
      <c r="D167" s="194"/>
      <c r="E167" s="194"/>
      <c r="F167" s="195"/>
      <c r="G167" s="195"/>
      <c r="H167" s="195"/>
      <c r="I167" s="196"/>
      <c r="J167" s="197"/>
      <c r="K167" s="197"/>
    </row>
    <row r="168" spans="3:11" ht="30" customHeight="1">
      <c r="C168" s="194"/>
      <c r="D168" s="194"/>
      <c r="E168" s="194"/>
      <c r="F168" s="195"/>
      <c r="G168" s="195"/>
      <c r="H168" s="195"/>
      <c r="I168" s="196"/>
      <c r="J168" s="197"/>
      <c r="K168" s="197"/>
    </row>
    <row r="169" spans="3:11" ht="30" customHeight="1">
      <c r="C169" s="194"/>
      <c r="D169" s="194"/>
      <c r="E169" s="194"/>
      <c r="F169" s="195"/>
      <c r="G169" s="195"/>
      <c r="H169" s="195"/>
      <c r="I169" s="196"/>
      <c r="J169" s="197"/>
      <c r="K169" s="197"/>
    </row>
    <row r="170" spans="3:11" ht="30" customHeight="1">
      <c r="C170" s="194"/>
      <c r="D170" s="194"/>
      <c r="E170" s="194"/>
      <c r="F170" s="195"/>
      <c r="G170" s="195"/>
      <c r="H170" s="195"/>
      <c r="I170" s="196"/>
      <c r="J170" s="197"/>
      <c r="K170" s="197"/>
    </row>
    <row r="171" spans="3:11" ht="30" customHeight="1">
      <c r="C171" s="194"/>
      <c r="D171" s="194"/>
      <c r="E171" s="194"/>
      <c r="F171" s="195"/>
      <c r="G171" s="195"/>
      <c r="H171" s="195"/>
      <c r="I171" s="196"/>
      <c r="J171" s="197"/>
      <c r="K171" s="197"/>
    </row>
    <row r="172" spans="3:11" ht="30" customHeight="1">
      <c r="C172" s="194"/>
      <c r="D172" s="194"/>
      <c r="E172" s="194"/>
      <c r="F172" s="195"/>
      <c r="G172" s="195"/>
      <c r="H172" s="195"/>
      <c r="I172" s="196"/>
      <c r="J172" s="197"/>
      <c r="K172" s="197"/>
    </row>
    <row r="173" spans="3:11" ht="30" customHeight="1">
      <c r="C173" s="194"/>
      <c r="D173" s="194"/>
      <c r="E173" s="194"/>
      <c r="F173" s="195"/>
      <c r="G173" s="195"/>
      <c r="H173" s="195"/>
      <c r="I173" s="196"/>
      <c r="J173" s="197"/>
      <c r="K173" s="197"/>
    </row>
    <row r="174" spans="3:11" ht="30" customHeight="1">
      <c r="C174" s="194"/>
      <c r="D174" s="194"/>
      <c r="E174" s="194"/>
      <c r="F174" s="195"/>
      <c r="G174" s="195"/>
      <c r="H174" s="195"/>
      <c r="I174" s="196"/>
      <c r="J174" s="197"/>
      <c r="K174" s="197"/>
    </row>
    <row r="175" spans="3:11" ht="30" customHeight="1">
      <c r="C175" s="194"/>
      <c r="D175" s="194"/>
      <c r="E175" s="194"/>
      <c r="F175" s="195"/>
      <c r="G175" s="195"/>
      <c r="H175" s="195"/>
      <c r="I175" s="196"/>
      <c r="J175" s="197"/>
      <c r="K175" s="197"/>
    </row>
    <row r="176" spans="3:11" ht="30" customHeight="1">
      <c r="C176" s="194"/>
      <c r="D176" s="194"/>
      <c r="E176" s="194"/>
      <c r="F176" s="195"/>
      <c r="G176" s="195"/>
      <c r="H176" s="195"/>
      <c r="I176" s="196"/>
      <c r="J176" s="197"/>
      <c r="K176" s="197"/>
    </row>
    <row r="177" spans="3:11" ht="30" customHeight="1">
      <c r="C177" s="194"/>
      <c r="D177" s="194"/>
      <c r="E177" s="194"/>
      <c r="F177" s="195"/>
      <c r="G177" s="195"/>
      <c r="H177" s="195"/>
      <c r="I177" s="196"/>
      <c r="J177" s="197"/>
      <c r="K177" s="197"/>
    </row>
    <row r="178" spans="3:11" ht="30" customHeight="1">
      <c r="C178" s="194"/>
      <c r="D178" s="194"/>
      <c r="E178" s="194"/>
      <c r="F178" s="195"/>
      <c r="G178" s="195"/>
      <c r="H178" s="195"/>
      <c r="I178" s="196"/>
      <c r="J178" s="197"/>
      <c r="K178" s="197"/>
    </row>
    <row r="179" spans="3:11" ht="30" customHeight="1">
      <c r="C179" s="194"/>
      <c r="D179" s="194"/>
      <c r="E179" s="194"/>
      <c r="F179" s="195"/>
      <c r="G179" s="195"/>
      <c r="H179" s="195"/>
      <c r="I179" s="196"/>
      <c r="J179" s="197"/>
      <c r="K179" s="197"/>
    </row>
    <row r="180" spans="3:11" ht="30" customHeight="1">
      <c r="C180" s="194"/>
      <c r="D180" s="194"/>
      <c r="E180" s="194"/>
      <c r="F180" s="195"/>
      <c r="G180" s="195"/>
      <c r="H180" s="195"/>
      <c r="I180" s="196"/>
      <c r="J180" s="197"/>
      <c r="K180" s="197"/>
    </row>
    <row r="181" spans="3:11" ht="30" customHeight="1">
      <c r="C181" s="194"/>
      <c r="D181" s="194"/>
      <c r="E181" s="194"/>
      <c r="F181" s="195"/>
      <c r="G181" s="195"/>
      <c r="H181" s="195"/>
      <c r="I181" s="196"/>
      <c r="J181" s="197"/>
      <c r="K181" s="197"/>
    </row>
    <row r="182" spans="3:11" ht="30" customHeight="1">
      <c r="C182" s="194"/>
      <c r="D182" s="194"/>
      <c r="E182" s="194"/>
      <c r="F182" s="195"/>
      <c r="G182" s="195"/>
      <c r="H182" s="195"/>
      <c r="I182" s="196"/>
      <c r="J182" s="197"/>
      <c r="K182" s="197"/>
    </row>
    <row r="183" spans="3:11" ht="30" customHeight="1">
      <c r="C183" s="194"/>
      <c r="D183" s="194"/>
      <c r="E183" s="194"/>
      <c r="F183" s="195"/>
      <c r="G183" s="195"/>
      <c r="H183" s="195"/>
      <c r="I183" s="196"/>
      <c r="J183" s="197"/>
      <c r="K183" s="197"/>
    </row>
    <row r="184" spans="3:11" ht="30" customHeight="1">
      <c r="C184" s="194"/>
      <c r="D184" s="194"/>
      <c r="E184" s="194"/>
      <c r="F184" s="195"/>
      <c r="G184" s="195"/>
      <c r="H184" s="195"/>
      <c r="I184" s="196"/>
      <c r="J184" s="197"/>
      <c r="K184" s="197"/>
    </row>
    <row r="185" spans="3:11" ht="30" customHeight="1">
      <c r="C185" s="194"/>
      <c r="D185" s="194"/>
      <c r="E185" s="194"/>
      <c r="F185" s="195"/>
      <c r="G185" s="195"/>
      <c r="H185" s="195"/>
      <c r="I185" s="196"/>
      <c r="J185" s="197"/>
      <c r="K185" s="197"/>
    </row>
    <row r="186" spans="3:11" ht="30" customHeight="1">
      <c r="C186" s="194"/>
      <c r="D186" s="194"/>
      <c r="E186" s="194"/>
      <c r="F186" s="195"/>
      <c r="G186" s="195"/>
      <c r="H186" s="195"/>
      <c r="I186" s="196"/>
      <c r="J186" s="197"/>
      <c r="K186" s="197"/>
    </row>
    <row r="187" spans="3:11" ht="30" customHeight="1">
      <c r="C187" s="194"/>
      <c r="D187" s="194"/>
      <c r="E187" s="194"/>
      <c r="F187" s="195"/>
      <c r="G187" s="195"/>
      <c r="H187" s="195"/>
      <c r="I187" s="196"/>
      <c r="J187" s="197"/>
      <c r="K187" s="197"/>
    </row>
    <row r="188" spans="3:11" ht="30" customHeight="1">
      <c r="C188" s="194"/>
      <c r="D188" s="194"/>
      <c r="E188" s="194"/>
      <c r="F188" s="195"/>
      <c r="G188" s="195"/>
      <c r="H188" s="195"/>
      <c r="I188" s="196"/>
      <c r="J188" s="197"/>
      <c r="K188" s="197"/>
    </row>
    <row r="189" spans="3:11" ht="30" customHeight="1">
      <c r="C189" s="194"/>
      <c r="D189" s="194"/>
      <c r="E189" s="194"/>
      <c r="F189" s="195"/>
      <c r="G189" s="195"/>
      <c r="H189" s="195"/>
      <c r="I189" s="196"/>
      <c r="J189" s="197"/>
      <c r="K189" s="197"/>
    </row>
    <row r="190" spans="3:11" ht="30" customHeight="1">
      <c r="C190" s="194"/>
      <c r="D190" s="194"/>
      <c r="E190" s="194"/>
      <c r="F190" s="195"/>
      <c r="G190" s="195"/>
      <c r="H190" s="195"/>
      <c r="I190" s="196"/>
      <c r="J190" s="197"/>
      <c r="K190" s="197"/>
    </row>
    <row r="191" spans="3:11" ht="30" customHeight="1">
      <c r="C191" s="194"/>
      <c r="D191" s="194"/>
      <c r="E191" s="194"/>
      <c r="F191" s="195"/>
      <c r="G191" s="195"/>
      <c r="H191" s="195"/>
      <c r="I191" s="196"/>
      <c r="J191" s="197"/>
      <c r="K191" s="197"/>
    </row>
    <row r="192" spans="3:11" ht="30" customHeight="1">
      <c r="C192" s="194"/>
      <c r="D192" s="194"/>
      <c r="E192" s="194"/>
      <c r="F192" s="195"/>
      <c r="G192" s="195"/>
      <c r="H192" s="195"/>
      <c r="I192" s="196"/>
      <c r="J192" s="197"/>
      <c r="K192" s="197"/>
    </row>
    <row r="193" spans="3:11" ht="30" customHeight="1">
      <c r="C193" s="194"/>
      <c r="D193" s="194"/>
      <c r="E193" s="194"/>
      <c r="F193" s="195"/>
      <c r="G193" s="195"/>
      <c r="H193" s="195"/>
      <c r="I193" s="196"/>
      <c r="J193" s="197"/>
      <c r="K193" s="197"/>
    </row>
    <row r="194" spans="3:11" ht="30" customHeight="1">
      <c r="C194" s="194"/>
      <c r="D194" s="194"/>
      <c r="E194" s="194"/>
      <c r="F194" s="195"/>
      <c r="G194" s="195"/>
      <c r="H194" s="195"/>
      <c r="I194" s="196"/>
      <c r="J194" s="197"/>
      <c r="K194" s="197"/>
    </row>
    <row r="195" spans="3:11" ht="30" customHeight="1">
      <c r="C195" s="194"/>
      <c r="D195" s="194"/>
      <c r="E195" s="194"/>
      <c r="F195" s="195"/>
      <c r="G195" s="195"/>
      <c r="H195" s="195"/>
      <c r="I195" s="196"/>
      <c r="J195" s="197"/>
      <c r="K195" s="197"/>
    </row>
    <row r="196" spans="3:11" ht="30" customHeight="1">
      <c r="C196" s="194"/>
      <c r="D196" s="194"/>
      <c r="E196" s="194"/>
      <c r="F196" s="195"/>
      <c r="G196" s="195"/>
      <c r="H196" s="195"/>
      <c r="I196" s="196"/>
      <c r="J196" s="197"/>
      <c r="K196" s="197"/>
    </row>
    <row r="197" spans="3:11" ht="30" customHeight="1">
      <c r="C197" s="194"/>
      <c r="D197" s="194"/>
      <c r="E197" s="194"/>
      <c r="F197" s="195"/>
      <c r="G197" s="195"/>
      <c r="H197" s="195"/>
      <c r="I197" s="196"/>
      <c r="J197" s="197"/>
      <c r="K197" s="197"/>
    </row>
    <row r="198" spans="3:11" ht="30" customHeight="1">
      <c r="C198" s="194"/>
      <c r="D198" s="194"/>
      <c r="E198" s="194"/>
      <c r="F198" s="195"/>
      <c r="G198" s="195"/>
      <c r="H198" s="195"/>
      <c r="I198" s="196"/>
      <c r="J198" s="197"/>
      <c r="K198" s="197"/>
    </row>
    <row r="199" spans="3:11" ht="30" customHeight="1">
      <c r="C199" s="194"/>
      <c r="D199" s="194"/>
      <c r="E199" s="194"/>
      <c r="F199" s="195"/>
      <c r="G199" s="195"/>
      <c r="H199" s="195"/>
      <c r="I199" s="196"/>
      <c r="J199" s="197"/>
      <c r="K199" s="197"/>
    </row>
    <row r="200" spans="3:11" ht="30" customHeight="1">
      <c r="C200" s="194"/>
      <c r="D200" s="194"/>
      <c r="E200" s="194"/>
      <c r="F200" s="195"/>
      <c r="G200" s="195"/>
      <c r="H200" s="195"/>
      <c r="I200" s="196"/>
      <c r="J200" s="197"/>
      <c r="K200" s="197"/>
    </row>
    <row r="201" spans="3:11" ht="30" customHeight="1">
      <c r="C201" s="194"/>
      <c r="D201" s="194"/>
      <c r="E201" s="194"/>
      <c r="F201" s="195"/>
      <c r="G201" s="195"/>
      <c r="H201" s="195"/>
      <c r="I201" s="196"/>
      <c r="J201" s="197"/>
      <c r="K201" s="197"/>
    </row>
    <row r="202" spans="3:11" ht="30" customHeight="1">
      <c r="C202" s="194"/>
      <c r="D202" s="194"/>
      <c r="E202" s="194"/>
      <c r="F202" s="195"/>
      <c r="G202" s="195"/>
      <c r="H202" s="195"/>
      <c r="I202" s="196"/>
      <c r="J202" s="197"/>
      <c r="K202" s="197"/>
    </row>
    <row r="203" spans="3:11" ht="30" customHeight="1">
      <c r="C203" s="194"/>
      <c r="D203" s="194"/>
      <c r="E203" s="194"/>
      <c r="F203" s="195"/>
      <c r="G203" s="195"/>
      <c r="H203" s="195"/>
      <c r="I203" s="196"/>
      <c r="J203" s="197"/>
      <c r="K203" s="197"/>
    </row>
    <row r="204" spans="3:11" ht="30" customHeight="1">
      <c r="C204" s="194"/>
      <c r="D204" s="194"/>
      <c r="E204" s="194"/>
      <c r="F204" s="195"/>
      <c r="G204" s="195"/>
      <c r="H204" s="195"/>
      <c r="I204" s="196"/>
      <c r="J204" s="197"/>
      <c r="K204" s="197"/>
    </row>
    <row r="205" spans="3:11" ht="30" customHeight="1">
      <c r="C205" s="194"/>
      <c r="D205" s="194"/>
      <c r="E205" s="194"/>
      <c r="F205" s="195"/>
      <c r="G205" s="195"/>
      <c r="H205" s="195"/>
      <c r="I205" s="196"/>
      <c r="J205" s="197"/>
      <c r="K205" s="197"/>
    </row>
    <row r="206" spans="3:11" ht="30" customHeight="1">
      <c r="C206" s="194"/>
      <c r="D206" s="194"/>
      <c r="E206" s="194"/>
      <c r="F206" s="195"/>
      <c r="G206" s="195"/>
      <c r="H206" s="195"/>
      <c r="I206" s="196"/>
      <c r="J206" s="197"/>
      <c r="K206" s="197"/>
    </row>
    <row r="207" spans="3:11" ht="30" customHeight="1">
      <c r="C207" s="194"/>
      <c r="D207" s="194"/>
      <c r="E207" s="194"/>
      <c r="F207" s="195"/>
      <c r="G207" s="195"/>
      <c r="H207" s="195"/>
      <c r="I207" s="196"/>
      <c r="J207" s="197"/>
      <c r="K207" s="197"/>
    </row>
    <row r="208" spans="3:11" ht="30" customHeight="1">
      <c r="C208" s="194"/>
      <c r="D208" s="194"/>
      <c r="E208" s="194"/>
      <c r="F208" s="195"/>
      <c r="G208" s="195"/>
      <c r="H208" s="195"/>
      <c r="I208" s="196"/>
      <c r="J208" s="197"/>
      <c r="K208" s="197"/>
    </row>
    <row r="209" spans="3:11" ht="30" customHeight="1">
      <c r="C209" s="194"/>
      <c r="D209" s="194"/>
      <c r="E209" s="194"/>
      <c r="F209" s="195"/>
      <c r="G209" s="195"/>
      <c r="H209" s="195"/>
      <c r="I209" s="196"/>
      <c r="J209" s="197"/>
      <c r="K209" s="197"/>
    </row>
    <row r="210" spans="3:11" ht="30" customHeight="1">
      <c r="C210" s="194"/>
      <c r="D210" s="194"/>
      <c r="E210" s="194"/>
      <c r="F210" s="195"/>
      <c r="G210" s="195"/>
      <c r="H210" s="195"/>
      <c r="I210" s="196"/>
      <c r="J210" s="197"/>
      <c r="K210" s="197"/>
    </row>
    <row r="211" spans="3:11" ht="30" customHeight="1">
      <c r="C211" s="194"/>
      <c r="D211" s="194"/>
      <c r="E211" s="194"/>
      <c r="F211" s="195"/>
      <c r="G211" s="195"/>
      <c r="H211" s="195"/>
      <c r="I211" s="196"/>
      <c r="J211" s="197"/>
      <c r="K211" s="197"/>
    </row>
    <row r="212" spans="3:11" ht="30" customHeight="1">
      <c r="C212" s="194"/>
      <c r="D212" s="194"/>
      <c r="E212" s="194"/>
      <c r="F212" s="195"/>
      <c r="G212" s="195"/>
      <c r="H212" s="195"/>
      <c r="I212" s="196"/>
      <c r="J212" s="197"/>
      <c r="K212" s="197"/>
    </row>
    <row r="213" spans="3:11" ht="30" customHeight="1">
      <c r="C213" s="194"/>
      <c r="D213" s="194"/>
      <c r="E213" s="194"/>
      <c r="F213" s="195"/>
      <c r="G213" s="195"/>
      <c r="H213" s="195"/>
      <c r="I213" s="196"/>
      <c r="J213" s="197"/>
      <c r="K213" s="197"/>
    </row>
    <row r="214" spans="3:11" ht="30" customHeight="1">
      <c r="C214" s="194"/>
      <c r="D214" s="194"/>
      <c r="E214" s="194"/>
      <c r="F214" s="195"/>
      <c r="G214" s="195"/>
      <c r="H214" s="195"/>
      <c r="I214" s="196"/>
      <c r="J214" s="197"/>
      <c r="K214" s="197"/>
    </row>
    <row r="215" spans="3:11" ht="30" customHeight="1">
      <c r="C215" s="194"/>
      <c r="D215" s="194"/>
      <c r="E215" s="194"/>
      <c r="F215" s="195"/>
      <c r="G215" s="195"/>
      <c r="H215" s="195"/>
      <c r="I215" s="196"/>
      <c r="J215" s="197"/>
      <c r="K215" s="197"/>
    </row>
    <row r="216" spans="3:11" ht="30" customHeight="1">
      <c r="C216" s="194"/>
      <c r="D216" s="194"/>
      <c r="E216" s="194"/>
      <c r="F216" s="195"/>
      <c r="G216" s="195"/>
      <c r="H216" s="195"/>
      <c r="I216" s="196"/>
      <c r="J216" s="197"/>
      <c r="K216" s="197"/>
    </row>
    <row r="217" spans="3:11" ht="30" customHeight="1">
      <c r="C217" s="194"/>
      <c r="D217" s="194"/>
      <c r="E217" s="194"/>
      <c r="F217" s="195"/>
      <c r="G217" s="195"/>
      <c r="H217" s="195"/>
      <c r="I217" s="196"/>
      <c r="J217" s="197"/>
      <c r="K217" s="197"/>
    </row>
    <row r="218" spans="3:11" ht="30" customHeight="1">
      <c r="C218" s="194"/>
      <c r="D218" s="194"/>
      <c r="E218" s="194"/>
      <c r="F218" s="195"/>
      <c r="G218" s="195"/>
      <c r="H218" s="195"/>
      <c r="I218" s="196"/>
      <c r="J218" s="197"/>
      <c r="K218" s="197"/>
    </row>
    <row r="219" spans="3:11" ht="30" customHeight="1">
      <c r="C219" s="194"/>
      <c r="D219" s="194"/>
      <c r="E219" s="194"/>
      <c r="F219" s="195"/>
      <c r="G219" s="195"/>
      <c r="H219" s="195"/>
      <c r="I219" s="196"/>
      <c r="J219" s="197"/>
      <c r="K219" s="197"/>
    </row>
    <row r="220" spans="3:11" ht="30" customHeight="1">
      <c r="C220" s="194"/>
      <c r="D220" s="194"/>
      <c r="E220" s="194"/>
      <c r="F220" s="195"/>
      <c r="G220" s="195"/>
      <c r="H220" s="195"/>
      <c r="I220" s="196"/>
      <c r="J220" s="197"/>
      <c r="K220" s="197"/>
    </row>
    <row r="221" spans="3:11" ht="30" customHeight="1">
      <c r="C221" s="194"/>
      <c r="D221" s="194"/>
      <c r="E221" s="194"/>
      <c r="F221" s="195"/>
      <c r="G221" s="195"/>
      <c r="H221" s="195"/>
      <c r="I221" s="196"/>
      <c r="J221" s="197"/>
      <c r="K221" s="197"/>
    </row>
    <row r="222" spans="3:11" ht="30" customHeight="1">
      <c r="C222" s="194"/>
      <c r="D222" s="194"/>
      <c r="E222" s="194"/>
      <c r="F222" s="195"/>
      <c r="G222" s="195"/>
      <c r="H222" s="195"/>
      <c r="I222" s="196"/>
      <c r="J222" s="197"/>
      <c r="K222" s="197"/>
    </row>
    <row r="223" spans="3:11" ht="30" customHeight="1">
      <c r="C223" s="194"/>
      <c r="D223" s="194"/>
      <c r="E223" s="194"/>
      <c r="F223" s="195"/>
      <c r="G223" s="195"/>
      <c r="H223" s="195"/>
      <c r="I223" s="196"/>
      <c r="J223" s="197"/>
      <c r="K223" s="197"/>
    </row>
    <row r="224" spans="3:11" ht="30" customHeight="1">
      <c r="C224" s="194"/>
      <c r="D224" s="194"/>
      <c r="E224" s="194"/>
      <c r="F224" s="195"/>
      <c r="G224" s="195"/>
      <c r="H224" s="195"/>
      <c r="I224" s="196"/>
      <c r="J224" s="197"/>
      <c r="K224" s="197"/>
    </row>
    <row r="225" spans="3:11" ht="30" customHeight="1">
      <c r="C225" s="194"/>
      <c r="D225" s="194"/>
      <c r="E225" s="194"/>
      <c r="F225" s="195"/>
      <c r="G225" s="195"/>
      <c r="H225" s="195"/>
      <c r="I225" s="196"/>
      <c r="J225" s="197"/>
      <c r="K225" s="197"/>
    </row>
    <row r="226" spans="3:11" ht="30" customHeight="1">
      <c r="C226" s="194"/>
      <c r="D226" s="194"/>
      <c r="E226" s="194"/>
      <c r="F226" s="195"/>
      <c r="G226" s="195"/>
      <c r="H226" s="195"/>
      <c r="I226" s="196"/>
      <c r="J226" s="197"/>
      <c r="K226" s="197"/>
    </row>
    <row r="227" spans="3:11" ht="30" customHeight="1">
      <c r="C227" s="194"/>
      <c r="D227" s="194"/>
      <c r="E227" s="194"/>
      <c r="F227" s="195"/>
      <c r="G227" s="195"/>
      <c r="H227" s="195"/>
      <c r="I227" s="196"/>
      <c r="J227" s="197"/>
      <c r="K227" s="197"/>
    </row>
    <row r="228" spans="3:11" ht="30" customHeight="1">
      <c r="C228" s="194"/>
      <c r="D228" s="194"/>
      <c r="E228" s="194"/>
      <c r="F228" s="195"/>
      <c r="G228" s="195"/>
      <c r="H228" s="195"/>
      <c r="I228" s="196"/>
      <c r="J228" s="197"/>
      <c r="K228" s="197"/>
    </row>
    <row r="229" spans="3:11" ht="30" customHeight="1">
      <c r="C229" s="194"/>
      <c r="D229" s="194"/>
      <c r="E229" s="194"/>
      <c r="F229" s="195"/>
      <c r="G229" s="195"/>
      <c r="H229" s="195"/>
      <c r="I229" s="196"/>
      <c r="J229" s="197"/>
      <c r="K229" s="197"/>
    </row>
    <row r="230" spans="3:11" ht="30" customHeight="1">
      <c r="C230" s="194"/>
      <c r="D230" s="194"/>
      <c r="E230" s="194"/>
      <c r="F230" s="195"/>
      <c r="G230" s="195"/>
      <c r="H230" s="195"/>
      <c r="I230" s="196"/>
      <c r="J230" s="197"/>
      <c r="K230" s="197"/>
    </row>
    <row r="231" spans="3:11" ht="30" customHeight="1">
      <c r="C231" s="194"/>
      <c r="D231" s="194"/>
      <c r="E231" s="194"/>
      <c r="F231" s="195"/>
      <c r="G231" s="195"/>
      <c r="H231" s="195"/>
      <c r="I231" s="196"/>
      <c r="J231" s="197"/>
      <c r="K231" s="197"/>
    </row>
    <row r="232" spans="3:11" ht="30" customHeight="1">
      <c r="C232" s="194"/>
      <c r="D232" s="194"/>
      <c r="E232" s="194"/>
      <c r="F232" s="195"/>
      <c r="G232" s="195"/>
      <c r="H232" s="195"/>
      <c r="I232" s="196"/>
      <c r="J232" s="197"/>
      <c r="K232" s="197"/>
    </row>
    <row r="233" spans="3:11" ht="30" customHeight="1">
      <c r="C233" s="194"/>
      <c r="D233" s="194"/>
      <c r="E233" s="194"/>
      <c r="F233" s="195"/>
      <c r="G233" s="195"/>
      <c r="H233" s="195"/>
      <c r="I233" s="196"/>
      <c r="J233" s="197"/>
      <c r="K233" s="197"/>
    </row>
    <row r="234" spans="3:11" ht="30" customHeight="1">
      <c r="C234" s="194"/>
      <c r="D234" s="194"/>
      <c r="E234" s="194"/>
      <c r="F234" s="195"/>
      <c r="G234" s="195"/>
      <c r="H234" s="195"/>
      <c r="I234" s="196"/>
      <c r="J234" s="197"/>
      <c r="K234" s="197"/>
    </row>
    <row r="235" spans="3:11" ht="30" customHeight="1">
      <c r="C235" s="194"/>
      <c r="D235" s="194"/>
      <c r="E235" s="194"/>
      <c r="F235" s="195"/>
      <c r="G235" s="195"/>
      <c r="H235" s="195"/>
      <c r="I235" s="196"/>
      <c r="J235" s="197"/>
      <c r="K235" s="197"/>
    </row>
    <row r="236" spans="3:11" ht="30" customHeight="1">
      <c r="C236" s="194"/>
      <c r="D236" s="194"/>
      <c r="E236" s="194"/>
      <c r="F236" s="195"/>
      <c r="G236" s="195"/>
      <c r="H236" s="195"/>
      <c r="I236" s="196"/>
      <c r="J236" s="197"/>
      <c r="K236" s="197"/>
    </row>
    <row r="237" spans="3:11" ht="30" customHeight="1">
      <c r="C237" s="194"/>
      <c r="D237" s="194"/>
      <c r="E237" s="194"/>
      <c r="F237" s="195"/>
      <c r="G237" s="195"/>
      <c r="H237" s="195"/>
      <c r="I237" s="196"/>
      <c r="J237" s="197"/>
      <c r="K237" s="197"/>
    </row>
    <row r="238" spans="3:11" ht="30" customHeight="1">
      <c r="C238" s="194"/>
      <c r="D238" s="194"/>
      <c r="E238" s="194"/>
      <c r="F238" s="195"/>
      <c r="G238" s="195"/>
      <c r="H238" s="195"/>
      <c r="I238" s="196"/>
      <c r="J238" s="197"/>
      <c r="K238" s="197"/>
    </row>
    <row r="239" spans="3:11" ht="30" customHeight="1">
      <c r="C239" s="194"/>
      <c r="D239" s="194"/>
      <c r="E239" s="194"/>
      <c r="F239" s="195"/>
      <c r="G239" s="195"/>
      <c r="H239" s="195"/>
      <c r="I239" s="196"/>
      <c r="J239" s="197"/>
      <c r="K239" s="197"/>
    </row>
    <row r="240" spans="3:11" ht="30" customHeight="1">
      <c r="C240" s="194"/>
      <c r="D240" s="194"/>
      <c r="E240" s="194"/>
      <c r="F240" s="195"/>
      <c r="G240" s="195"/>
      <c r="H240" s="195"/>
      <c r="I240" s="196"/>
      <c r="J240" s="197"/>
      <c r="K240" s="197"/>
    </row>
    <row r="241" spans="3:11" ht="30" customHeight="1">
      <c r="C241" s="194"/>
      <c r="D241" s="194"/>
      <c r="E241" s="194"/>
      <c r="F241" s="195"/>
      <c r="G241" s="195"/>
      <c r="H241" s="195"/>
      <c r="I241" s="196"/>
      <c r="J241" s="197"/>
      <c r="K241" s="197"/>
    </row>
    <row r="242" spans="3:11" ht="30" customHeight="1">
      <c r="C242" s="194"/>
      <c r="D242" s="194"/>
      <c r="E242" s="194"/>
      <c r="F242" s="195"/>
      <c r="G242" s="195"/>
      <c r="H242" s="195"/>
      <c r="I242" s="196"/>
      <c r="J242" s="197"/>
      <c r="K242" s="197"/>
    </row>
    <row r="243" spans="3:11" ht="30" customHeight="1">
      <c r="C243" s="194"/>
      <c r="D243" s="194"/>
      <c r="E243" s="194"/>
      <c r="F243" s="195"/>
      <c r="G243" s="195"/>
      <c r="H243" s="195"/>
      <c r="I243" s="196"/>
      <c r="J243" s="197"/>
      <c r="K243" s="197"/>
    </row>
    <row r="244" spans="3:11" ht="30" customHeight="1">
      <c r="C244" s="194"/>
      <c r="D244" s="194"/>
      <c r="E244" s="194"/>
      <c r="F244" s="195"/>
      <c r="G244" s="195"/>
      <c r="H244" s="195"/>
      <c r="I244" s="196"/>
      <c r="J244" s="197"/>
      <c r="K244" s="197"/>
    </row>
    <row r="245" spans="3:11" ht="30" customHeight="1">
      <c r="C245" s="194"/>
      <c r="D245" s="194"/>
      <c r="E245" s="194"/>
      <c r="F245" s="195"/>
      <c r="G245" s="195"/>
      <c r="H245" s="195"/>
      <c r="I245" s="196"/>
      <c r="J245" s="197"/>
      <c r="K245" s="197"/>
    </row>
    <row r="246" spans="3:11" ht="30" customHeight="1">
      <c r="C246" s="194"/>
      <c r="D246" s="194"/>
      <c r="E246" s="194"/>
      <c r="F246" s="195"/>
      <c r="G246" s="195"/>
      <c r="H246" s="195"/>
      <c r="I246" s="196"/>
      <c r="J246" s="197"/>
      <c r="K246" s="197"/>
    </row>
    <row r="247" spans="3:11" ht="30" customHeight="1">
      <c r="C247" s="194"/>
      <c r="D247" s="194"/>
      <c r="E247" s="194"/>
      <c r="F247" s="195"/>
      <c r="G247" s="195"/>
      <c r="H247" s="195"/>
      <c r="I247" s="196"/>
      <c r="J247" s="197"/>
      <c r="K247" s="197"/>
    </row>
    <row r="248" spans="3:11" ht="30" customHeight="1">
      <c r="C248" s="194"/>
      <c r="D248" s="194"/>
      <c r="E248" s="194"/>
      <c r="F248" s="195"/>
      <c r="G248" s="195"/>
      <c r="H248" s="195"/>
      <c r="I248" s="196"/>
      <c r="J248" s="197"/>
      <c r="K248" s="197"/>
    </row>
    <row r="249" spans="3:11" ht="30" customHeight="1">
      <c r="C249" s="194"/>
      <c r="D249" s="194"/>
      <c r="E249" s="194"/>
      <c r="F249" s="195"/>
      <c r="G249" s="195"/>
      <c r="H249" s="195"/>
      <c r="I249" s="196"/>
      <c r="J249" s="197"/>
      <c r="K249" s="197"/>
    </row>
    <row r="250" spans="3:11" ht="30" customHeight="1">
      <c r="C250" s="194"/>
      <c r="D250" s="194"/>
      <c r="E250" s="194"/>
      <c r="F250" s="195"/>
      <c r="G250" s="195"/>
      <c r="H250" s="195"/>
      <c r="I250" s="196"/>
      <c r="J250" s="197"/>
      <c r="K250" s="197"/>
    </row>
    <row r="251" spans="3:11" ht="30" customHeight="1">
      <c r="C251" s="194"/>
      <c r="D251" s="194"/>
      <c r="E251" s="194"/>
      <c r="F251" s="195"/>
      <c r="G251" s="195"/>
      <c r="H251" s="195"/>
      <c r="I251" s="196"/>
      <c r="J251" s="197"/>
      <c r="K251" s="197"/>
    </row>
    <row r="252" spans="3:11" ht="30" customHeight="1">
      <c r="C252" s="194"/>
      <c r="D252" s="194"/>
      <c r="E252" s="194"/>
      <c r="F252" s="195"/>
      <c r="G252" s="195"/>
      <c r="H252" s="195"/>
      <c r="I252" s="196"/>
      <c r="J252" s="197"/>
      <c r="K252" s="197"/>
    </row>
    <row r="253" spans="3:11" ht="30" customHeight="1">
      <c r="C253" s="194"/>
      <c r="D253" s="194"/>
      <c r="E253" s="194"/>
      <c r="F253" s="195"/>
      <c r="G253" s="195"/>
      <c r="H253" s="195"/>
      <c r="I253" s="196"/>
      <c r="J253" s="197"/>
      <c r="K253" s="197"/>
    </row>
    <row r="254" spans="3:11" ht="30" customHeight="1">
      <c r="C254" s="194"/>
      <c r="D254" s="194"/>
      <c r="E254" s="194"/>
      <c r="F254" s="195"/>
      <c r="G254" s="195"/>
      <c r="H254" s="195"/>
      <c r="I254" s="196"/>
      <c r="J254" s="197"/>
      <c r="K254" s="197"/>
    </row>
    <row r="255" spans="3:11" ht="30" customHeight="1">
      <c r="C255" s="194"/>
      <c r="D255" s="194"/>
      <c r="E255" s="194"/>
      <c r="F255" s="195"/>
      <c r="G255" s="195"/>
      <c r="H255" s="195"/>
      <c r="I255" s="196"/>
      <c r="J255" s="197"/>
      <c r="K255" s="197"/>
    </row>
    <row r="256" spans="3:11" ht="30" customHeight="1">
      <c r="C256" s="194"/>
      <c r="D256" s="194"/>
      <c r="E256" s="194"/>
      <c r="F256" s="195"/>
      <c r="G256" s="195"/>
      <c r="H256" s="195"/>
      <c r="I256" s="196"/>
      <c r="J256" s="197"/>
      <c r="K256" s="197"/>
    </row>
    <row r="257" spans="3:11" ht="30" customHeight="1">
      <c r="C257" s="194"/>
      <c r="D257" s="194"/>
      <c r="E257" s="194"/>
      <c r="F257" s="195"/>
      <c r="G257" s="195"/>
      <c r="H257" s="195"/>
      <c r="I257" s="196"/>
      <c r="J257" s="197"/>
      <c r="K257" s="197"/>
    </row>
    <row r="258" spans="3:11" ht="30" customHeight="1">
      <c r="C258" s="194"/>
      <c r="D258" s="194"/>
      <c r="E258" s="194"/>
      <c r="F258" s="195"/>
      <c r="G258" s="195"/>
      <c r="H258" s="195"/>
      <c r="I258" s="196"/>
      <c r="J258" s="197"/>
      <c r="K258" s="197"/>
    </row>
    <row r="259" spans="3:11" ht="30" customHeight="1">
      <c r="C259" s="194"/>
      <c r="D259" s="194"/>
      <c r="E259" s="194"/>
      <c r="F259" s="195"/>
      <c r="G259" s="195"/>
      <c r="H259" s="195"/>
      <c r="I259" s="196"/>
      <c r="J259" s="197"/>
      <c r="K259" s="197"/>
    </row>
    <row r="260" spans="3:11" ht="30" customHeight="1">
      <c r="C260" s="194"/>
      <c r="D260" s="194"/>
      <c r="E260" s="194"/>
      <c r="F260" s="195"/>
      <c r="G260" s="195"/>
      <c r="H260" s="195"/>
      <c r="I260" s="196"/>
      <c r="J260" s="197"/>
      <c r="K260" s="197"/>
    </row>
    <row r="261" spans="3:11" ht="30" customHeight="1">
      <c r="C261" s="194"/>
      <c r="D261" s="194"/>
      <c r="E261" s="194"/>
      <c r="F261" s="195"/>
      <c r="G261" s="195"/>
      <c r="H261" s="195"/>
      <c r="I261" s="196"/>
      <c r="J261" s="197"/>
      <c r="K261" s="197"/>
    </row>
    <row r="262" spans="3:11" ht="30" customHeight="1">
      <c r="C262" s="194"/>
      <c r="D262" s="194"/>
      <c r="E262" s="194"/>
      <c r="F262" s="195"/>
      <c r="G262" s="195"/>
      <c r="H262" s="195"/>
      <c r="I262" s="196"/>
      <c r="J262" s="197"/>
      <c r="K262" s="197"/>
    </row>
    <row r="263" spans="3:11" ht="30" customHeight="1">
      <c r="C263" s="194"/>
      <c r="D263" s="194"/>
      <c r="E263" s="194"/>
      <c r="F263" s="195"/>
      <c r="G263" s="195"/>
      <c r="H263" s="195"/>
      <c r="I263" s="196"/>
      <c r="J263" s="197"/>
      <c r="K263" s="197"/>
    </row>
    <row r="264" spans="3:11" ht="30" customHeight="1">
      <c r="C264" s="194"/>
      <c r="D264" s="194"/>
      <c r="E264" s="194"/>
      <c r="F264" s="195"/>
      <c r="G264" s="195"/>
      <c r="H264" s="195"/>
      <c r="I264" s="196"/>
      <c r="J264" s="197"/>
      <c r="K264" s="197"/>
    </row>
    <row r="265" spans="3:11" ht="30" customHeight="1">
      <c r="C265" s="194"/>
      <c r="D265" s="194"/>
      <c r="E265" s="194"/>
      <c r="F265" s="195"/>
      <c r="G265" s="195"/>
      <c r="H265" s="195"/>
      <c r="I265" s="196"/>
      <c r="J265" s="197"/>
      <c r="K265" s="197"/>
    </row>
    <row r="266" spans="3:11" ht="30" customHeight="1">
      <c r="C266" s="194"/>
      <c r="D266" s="194"/>
      <c r="E266" s="194"/>
      <c r="F266" s="195"/>
      <c r="G266" s="195"/>
      <c r="H266" s="195"/>
      <c r="I266" s="196"/>
      <c r="J266" s="197"/>
      <c r="K266" s="197"/>
    </row>
    <row r="267" spans="3:11" ht="30" customHeight="1">
      <c r="C267" s="194"/>
      <c r="D267" s="194"/>
      <c r="E267" s="194"/>
      <c r="F267" s="195"/>
      <c r="G267" s="195"/>
      <c r="H267" s="195"/>
      <c r="I267" s="196"/>
      <c r="J267" s="197"/>
      <c r="K267" s="197"/>
    </row>
    <row r="268" spans="3:11" ht="30" customHeight="1">
      <c r="C268" s="194"/>
      <c r="D268" s="194"/>
      <c r="E268" s="194"/>
      <c r="F268" s="195"/>
      <c r="G268" s="195"/>
      <c r="H268" s="195"/>
      <c r="I268" s="196"/>
      <c r="J268" s="197"/>
      <c r="K268" s="197"/>
    </row>
    <row r="269" spans="3:11" ht="30" customHeight="1">
      <c r="C269" s="194"/>
      <c r="D269" s="194"/>
      <c r="E269" s="194"/>
      <c r="F269" s="195"/>
      <c r="G269" s="195"/>
      <c r="H269" s="195"/>
      <c r="I269" s="196"/>
      <c r="J269" s="197"/>
      <c r="K269" s="197"/>
    </row>
    <row r="270" spans="3:11" ht="30" customHeight="1">
      <c r="C270" s="194"/>
      <c r="D270" s="194"/>
      <c r="E270" s="194"/>
      <c r="F270" s="195"/>
      <c r="G270" s="195"/>
      <c r="H270" s="195"/>
      <c r="I270" s="196"/>
      <c r="J270" s="197"/>
      <c r="K270" s="197"/>
    </row>
    <row r="271" spans="3:11" ht="30" customHeight="1">
      <c r="C271" s="194"/>
      <c r="D271" s="194"/>
      <c r="E271" s="194"/>
      <c r="F271" s="195"/>
      <c r="G271" s="195"/>
      <c r="H271" s="195"/>
      <c r="I271" s="196"/>
      <c r="J271" s="197"/>
      <c r="K271" s="197"/>
    </row>
    <row r="272" spans="3:11" ht="30" customHeight="1">
      <c r="C272" s="194"/>
      <c r="D272" s="194"/>
      <c r="E272" s="194"/>
      <c r="F272" s="195"/>
      <c r="G272" s="195"/>
      <c r="H272" s="195"/>
      <c r="I272" s="196"/>
      <c r="J272" s="197"/>
      <c r="K272" s="197"/>
    </row>
    <row r="273" spans="3:11" ht="30" customHeight="1">
      <c r="C273" s="194"/>
      <c r="D273" s="194"/>
      <c r="E273" s="194"/>
      <c r="F273" s="195"/>
      <c r="G273" s="195"/>
      <c r="H273" s="195"/>
      <c r="I273" s="196"/>
      <c r="J273" s="197"/>
      <c r="K273" s="197"/>
    </row>
    <row r="274" spans="3:11" ht="30" customHeight="1">
      <c r="C274" s="194"/>
      <c r="D274" s="194"/>
      <c r="E274" s="194"/>
      <c r="F274" s="195"/>
      <c r="G274" s="195"/>
      <c r="H274" s="195"/>
      <c r="I274" s="196"/>
      <c r="J274" s="197"/>
      <c r="K274" s="197"/>
    </row>
    <row r="275" spans="3:11" ht="30" customHeight="1">
      <c r="C275" s="194"/>
      <c r="D275" s="194"/>
      <c r="E275" s="194"/>
      <c r="F275" s="195"/>
      <c r="G275" s="195"/>
      <c r="H275" s="195"/>
      <c r="I275" s="196"/>
      <c r="J275" s="197"/>
      <c r="K275" s="197"/>
    </row>
    <row r="276" spans="3:11" ht="30" customHeight="1">
      <c r="C276" s="194"/>
      <c r="D276" s="194"/>
      <c r="E276" s="194"/>
      <c r="F276" s="195"/>
      <c r="G276" s="195"/>
      <c r="H276" s="195"/>
      <c r="I276" s="196"/>
      <c r="J276" s="197"/>
      <c r="K276" s="197"/>
    </row>
    <row r="277" spans="3:11" ht="30" customHeight="1">
      <c r="C277" s="194"/>
      <c r="D277" s="194"/>
      <c r="E277" s="194"/>
      <c r="F277" s="195"/>
      <c r="G277" s="195"/>
      <c r="H277" s="195"/>
      <c r="I277" s="196"/>
      <c r="J277" s="197"/>
      <c r="K277" s="197"/>
    </row>
    <row r="278" spans="3:11" ht="30" customHeight="1">
      <c r="C278" s="194"/>
      <c r="D278" s="194"/>
      <c r="E278" s="194"/>
      <c r="F278" s="195"/>
      <c r="G278" s="195"/>
      <c r="H278" s="195"/>
      <c r="I278" s="196"/>
      <c r="J278" s="197"/>
      <c r="K278" s="197"/>
    </row>
    <row r="279" spans="3:11" ht="30" customHeight="1">
      <c r="C279" s="194"/>
      <c r="D279" s="194"/>
      <c r="E279" s="194"/>
      <c r="F279" s="195"/>
      <c r="G279" s="195"/>
      <c r="H279" s="195"/>
      <c r="I279" s="196"/>
      <c r="J279" s="197"/>
      <c r="K279" s="197"/>
    </row>
    <row r="280" spans="3:11" ht="30" customHeight="1">
      <c r="C280" s="194"/>
      <c r="D280" s="194"/>
      <c r="E280" s="194"/>
      <c r="F280" s="195"/>
      <c r="G280" s="195"/>
      <c r="H280" s="195"/>
      <c r="I280" s="196"/>
      <c r="J280" s="197"/>
      <c r="K280" s="197"/>
    </row>
    <row r="281" spans="3:11" ht="30" customHeight="1">
      <c r="C281" s="194"/>
      <c r="D281" s="194"/>
      <c r="E281" s="194"/>
      <c r="F281" s="195"/>
      <c r="G281" s="195"/>
      <c r="H281" s="195"/>
      <c r="I281" s="196"/>
      <c r="J281" s="197"/>
      <c r="K281" s="197"/>
    </row>
    <row r="282" spans="3:11" ht="30" customHeight="1">
      <c r="C282" s="194"/>
      <c r="D282" s="194"/>
      <c r="E282" s="194"/>
      <c r="F282" s="195"/>
      <c r="G282" s="195"/>
      <c r="H282" s="195"/>
      <c r="I282" s="196"/>
      <c r="J282" s="197"/>
      <c r="K282" s="197"/>
    </row>
    <row r="283" spans="3:11" ht="30" customHeight="1">
      <c r="C283" s="194"/>
      <c r="D283" s="194"/>
      <c r="E283" s="194"/>
      <c r="F283" s="195"/>
      <c r="G283" s="195"/>
      <c r="H283" s="195"/>
      <c r="I283" s="196"/>
      <c r="J283" s="197"/>
      <c r="K283" s="197"/>
    </row>
    <row r="284" spans="3:11" ht="30" customHeight="1">
      <c r="C284" s="194"/>
      <c r="D284" s="194"/>
      <c r="E284" s="194"/>
      <c r="F284" s="195"/>
      <c r="G284" s="195"/>
      <c r="H284" s="195"/>
      <c r="I284" s="196"/>
      <c r="J284" s="197"/>
      <c r="K284" s="197"/>
    </row>
    <row r="285" spans="3:11" ht="30" customHeight="1">
      <c r="C285" s="194"/>
      <c r="D285" s="194"/>
      <c r="E285" s="194"/>
      <c r="F285" s="195"/>
      <c r="G285" s="195"/>
      <c r="H285" s="195"/>
      <c r="I285" s="196"/>
      <c r="J285" s="197"/>
      <c r="K285" s="197"/>
    </row>
    <row r="286" spans="3:11" ht="30" customHeight="1">
      <c r="C286" s="194"/>
      <c r="D286" s="194"/>
      <c r="E286" s="194"/>
      <c r="F286" s="195"/>
      <c r="G286" s="195"/>
      <c r="H286" s="195"/>
      <c r="I286" s="196"/>
      <c r="J286" s="197"/>
      <c r="K286" s="197"/>
    </row>
    <row r="287" spans="3:11" ht="30" customHeight="1">
      <c r="C287" s="194"/>
      <c r="D287" s="194"/>
      <c r="E287" s="194"/>
      <c r="F287" s="195"/>
      <c r="G287" s="195"/>
      <c r="H287" s="195"/>
      <c r="I287" s="196"/>
      <c r="J287" s="197"/>
      <c r="K287" s="197"/>
    </row>
    <row r="288" spans="3:11" ht="30" customHeight="1">
      <c r="C288" s="194"/>
      <c r="D288" s="194"/>
      <c r="E288" s="194"/>
      <c r="F288" s="195"/>
      <c r="G288" s="195"/>
      <c r="H288" s="195"/>
      <c r="I288" s="196"/>
      <c r="J288" s="197"/>
      <c r="K288" s="197"/>
    </row>
    <row r="289" spans="3:11" ht="30" customHeight="1">
      <c r="C289" s="194"/>
      <c r="D289" s="194"/>
      <c r="E289" s="194"/>
      <c r="F289" s="195"/>
      <c r="G289" s="195"/>
      <c r="H289" s="195"/>
      <c r="I289" s="196"/>
      <c r="J289" s="197"/>
      <c r="K289" s="197"/>
    </row>
    <row r="290" spans="3:11" ht="30" customHeight="1">
      <c r="C290" s="194"/>
      <c r="D290" s="194"/>
      <c r="E290" s="194"/>
      <c r="F290" s="195"/>
      <c r="G290" s="195"/>
      <c r="H290" s="195"/>
      <c r="I290" s="196"/>
      <c r="J290" s="197"/>
      <c r="K290" s="197"/>
    </row>
    <row r="291" spans="3:11" ht="30" customHeight="1">
      <c r="C291" s="194"/>
      <c r="D291" s="194"/>
      <c r="E291" s="194"/>
      <c r="F291" s="195"/>
      <c r="G291" s="195"/>
      <c r="H291" s="195"/>
      <c r="I291" s="196"/>
      <c r="J291" s="197"/>
      <c r="K291" s="197"/>
    </row>
    <row r="292" spans="3:11" ht="30" customHeight="1">
      <c r="C292" s="194"/>
      <c r="D292" s="194"/>
      <c r="E292" s="194"/>
      <c r="F292" s="195"/>
      <c r="G292" s="195"/>
      <c r="H292" s="195"/>
      <c r="I292" s="196"/>
      <c r="J292" s="197"/>
      <c r="K292" s="197"/>
    </row>
    <row r="293" spans="3:11" ht="30" customHeight="1">
      <c r="C293" s="194"/>
      <c r="D293" s="194"/>
      <c r="E293" s="194"/>
      <c r="F293" s="195"/>
      <c r="G293" s="195"/>
      <c r="H293" s="195"/>
      <c r="I293" s="196"/>
      <c r="J293" s="197"/>
      <c r="K293" s="197"/>
    </row>
    <row r="294" spans="3:11" ht="30" customHeight="1">
      <c r="C294" s="194"/>
      <c r="D294" s="194"/>
      <c r="E294" s="194"/>
      <c r="F294" s="195"/>
      <c r="G294" s="195"/>
      <c r="H294" s="195"/>
      <c r="I294" s="196"/>
      <c r="J294" s="197"/>
      <c r="K294" s="197"/>
    </row>
    <row r="295" spans="3:11" ht="30" customHeight="1">
      <c r="C295" s="194"/>
      <c r="D295" s="194"/>
      <c r="E295" s="194"/>
      <c r="F295" s="195"/>
      <c r="G295" s="195"/>
      <c r="H295" s="195"/>
      <c r="I295" s="196"/>
      <c r="J295" s="197"/>
      <c r="K295" s="197"/>
    </row>
    <row r="296" spans="3:11" ht="30" customHeight="1">
      <c r="C296" s="194"/>
      <c r="D296" s="194"/>
      <c r="E296" s="194"/>
      <c r="F296" s="195"/>
      <c r="G296" s="195"/>
      <c r="H296" s="195"/>
      <c r="I296" s="196"/>
      <c r="J296" s="197"/>
      <c r="K296" s="197"/>
    </row>
    <row r="297" spans="3:11" ht="30" customHeight="1">
      <c r="C297" s="194"/>
      <c r="D297" s="194"/>
      <c r="E297" s="194"/>
      <c r="F297" s="195"/>
      <c r="G297" s="195"/>
      <c r="H297" s="195"/>
      <c r="I297" s="196"/>
      <c r="J297" s="197"/>
      <c r="K297" s="197"/>
    </row>
    <row r="298" spans="3:11" ht="30" customHeight="1">
      <c r="C298" s="194"/>
      <c r="D298" s="194"/>
      <c r="E298" s="194"/>
      <c r="F298" s="195"/>
      <c r="G298" s="195"/>
      <c r="H298" s="195"/>
      <c r="I298" s="196"/>
      <c r="J298" s="197"/>
      <c r="K298" s="197"/>
    </row>
    <row r="299" spans="3:11" ht="30" customHeight="1">
      <c r="C299" s="194"/>
      <c r="D299" s="194"/>
      <c r="E299" s="194"/>
      <c r="F299" s="195"/>
      <c r="G299" s="195"/>
      <c r="H299" s="195"/>
      <c r="I299" s="196"/>
      <c r="J299" s="197"/>
      <c r="K299" s="197"/>
    </row>
    <row r="300" spans="3:11" ht="30" customHeight="1">
      <c r="C300" s="194"/>
      <c r="D300" s="194"/>
      <c r="E300" s="194"/>
      <c r="F300" s="195"/>
      <c r="G300" s="195"/>
      <c r="H300" s="195"/>
      <c r="I300" s="196"/>
      <c r="J300" s="197"/>
      <c r="K300" s="197"/>
    </row>
    <row r="301" spans="3:11" ht="30" customHeight="1">
      <c r="C301" s="194"/>
      <c r="D301" s="194"/>
      <c r="E301" s="194"/>
      <c r="F301" s="195"/>
      <c r="G301" s="195"/>
      <c r="H301" s="195"/>
      <c r="I301" s="196"/>
      <c r="J301" s="197"/>
      <c r="K301" s="197"/>
    </row>
    <row r="302" spans="3:11" ht="30" customHeight="1">
      <c r="C302" s="194"/>
      <c r="D302" s="194"/>
      <c r="E302" s="194"/>
      <c r="F302" s="195"/>
      <c r="G302" s="195"/>
      <c r="H302" s="195"/>
      <c r="I302" s="196"/>
      <c r="J302" s="197"/>
      <c r="K302" s="197"/>
    </row>
    <row r="303" spans="3:11" ht="30" customHeight="1">
      <c r="C303" s="194"/>
      <c r="D303" s="194"/>
      <c r="E303" s="194"/>
      <c r="F303" s="195"/>
      <c r="G303" s="195"/>
      <c r="H303" s="195"/>
      <c r="I303" s="196"/>
      <c r="J303" s="197"/>
      <c r="K303" s="197"/>
    </row>
    <row r="304" spans="3:11" ht="30" customHeight="1">
      <c r="C304" s="194"/>
      <c r="D304" s="194"/>
      <c r="E304" s="194"/>
      <c r="F304" s="195"/>
      <c r="G304" s="195"/>
      <c r="H304" s="195"/>
      <c r="I304" s="196"/>
      <c r="J304" s="197"/>
      <c r="K304" s="197"/>
    </row>
    <row r="305" spans="3:11" ht="30" customHeight="1">
      <c r="C305" s="194"/>
      <c r="D305" s="194"/>
      <c r="E305" s="194"/>
      <c r="F305" s="195"/>
      <c r="G305" s="195"/>
      <c r="H305" s="195"/>
      <c r="I305" s="196"/>
      <c r="J305" s="197"/>
      <c r="K305" s="197"/>
    </row>
    <row r="306" spans="3:11" ht="30" customHeight="1">
      <c r="C306" s="194"/>
      <c r="D306" s="194"/>
      <c r="E306" s="194"/>
      <c r="F306" s="195"/>
      <c r="G306" s="195"/>
      <c r="H306" s="195"/>
      <c r="I306" s="196"/>
      <c r="J306" s="197"/>
      <c r="K306" s="197"/>
    </row>
    <row r="307" spans="3:11" ht="30" customHeight="1">
      <c r="C307" s="194"/>
      <c r="D307" s="194"/>
      <c r="E307" s="194"/>
      <c r="F307" s="195"/>
      <c r="G307" s="195"/>
      <c r="H307" s="195"/>
      <c r="I307" s="196"/>
      <c r="J307" s="197"/>
      <c r="K307" s="197"/>
    </row>
    <row r="308" spans="3:11" ht="30" customHeight="1">
      <c r="C308" s="194"/>
      <c r="D308" s="194"/>
      <c r="E308" s="194"/>
      <c r="F308" s="195"/>
      <c r="G308" s="195"/>
      <c r="H308" s="195"/>
      <c r="I308" s="196"/>
      <c r="J308" s="197"/>
      <c r="K308" s="197"/>
    </row>
    <row r="309" spans="3:11" ht="30" customHeight="1">
      <c r="C309" s="194"/>
      <c r="D309" s="194"/>
      <c r="E309" s="194"/>
      <c r="F309" s="195"/>
      <c r="G309" s="195"/>
      <c r="H309" s="195"/>
      <c r="I309" s="196"/>
      <c r="J309" s="197"/>
      <c r="K309" s="197"/>
    </row>
    <row r="310" spans="3:11" ht="30" customHeight="1">
      <c r="C310" s="194"/>
      <c r="D310" s="194"/>
      <c r="E310" s="194"/>
      <c r="F310" s="195"/>
      <c r="G310" s="195"/>
      <c r="H310" s="195"/>
      <c r="I310" s="196"/>
      <c r="J310" s="197"/>
      <c r="K310" s="197"/>
    </row>
    <row r="311" spans="3:11" ht="30" customHeight="1">
      <c r="C311" s="194"/>
      <c r="D311" s="194"/>
      <c r="E311" s="194"/>
      <c r="F311" s="195"/>
      <c r="G311" s="195"/>
      <c r="H311" s="195"/>
      <c r="I311" s="196"/>
      <c r="J311" s="197"/>
      <c r="K311" s="197"/>
    </row>
    <row r="312" spans="3:11" ht="30" customHeight="1">
      <c r="C312" s="194"/>
      <c r="D312" s="194"/>
      <c r="E312" s="194"/>
      <c r="F312" s="195"/>
      <c r="G312" s="195"/>
      <c r="H312" s="195"/>
      <c r="I312" s="196"/>
      <c r="J312" s="197"/>
      <c r="K312" s="197"/>
    </row>
    <row r="313" spans="3:11" ht="30" customHeight="1">
      <c r="C313" s="194"/>
      <c r="D313" s="194"/>
      <c r="E313" s="194"/>
      <c r="F313" s="195"/>
      <c r="G313" s="195"/>
      <c r="H313" s="195"/>
      <c r="I313" s="196"/>
      <c r="J313" s="197"/>
      <c r="K313" s="197"/>
    </row>
    <row r="314" spans="3:11" ht="30" customHeight="1">
      <c r="C314" s="194"/>
      <c r="D314" s="194"/>
      <c r="E314" s="194"/>
      <c r="F314" s="195"/>
      <c r="G314" s="195"/>
      <c r="H314" s="195"/>
      <c r="I314" s="196"/>
      <c r="J314" s="197"/>
      <c r="K314" s="197"/>
    </row>
    <row r="315" spans="3:11" ht="30" customHeight="1">
      <c r="C315" s="194"/>
      <c r="D315" s="194"/>
      <c r="E315" s="194"/>
      <c r="F315" s="195"/>
      <c r="G315" s="195"/>
      <c r="H315" s="195"/>
      <c r="I315" s="196"/>
      <c r="J315" s="197"/>
      <c r="K315" s="197"/>
    </row>
    <row r="316" spans="3:11" ht="30" customHeight="1">
      <c r="C316" s="194"/>
      <c r="D316" s="194"/>
      <c r="E316" s="194"/>
      <c r="F316" s="195"/>
      <c r="G316" s="195"/>
      <c r="H316" s="195"/>
      <c r="I316" s="196"/>
      <c r="J316" s="197"/>
      <c r="K316" s="197"/>
    </row>
    <row r="317" spans="3:11" ht="30" customHeight="1">
      <c r="C317" s="194"/>
      <c r="D317" s="194"/>
      <c r="E317" s="194"/>
      <c r="F317" s="195"/>
      <c r="G317" s="195"/>
      <c r="H317" s="195"/>
      <c r="I317" s="196"/>
      <c r="J317" s="197"/>
      <c r="K317" s="197"/>
    </row>
    <row r="318" spans="3:11" ht="30" customHeight="1">
      <c r="C318" s="194"/>
      <c r="D318" s="194"/>
      <c r="E318" s="194"/>
      <c r="F318" s="195"/>
      <c r="G318" s="195"/>
      <c r="H318" s="195"/>
      <c r="I318" s="196"/>
      <c r="J318" s="197"/>
      <c r="K318" s="197"/>
    </row>
    <row r="319" spans="3:11" ht="30" customHeight="1">
      <c r="C319" s="194"/>
      <c r="D319" s="194"/>
      <c r="E319" s="194"/>
      <c r="F319" s="195"/>
      <c r="G319" s="195"/>
      <c r="H319" s="195"/>
      <c r="I319" s="196"/>
      <c r="J319" s="197"/>
      <c r="K319" s="197"/>
    </row>
    <row r="320" spans="3:11" ht="30" customHeight="1">
      <c r="C320" s="194"/>
      <c r="D320" s="194"/>
      <c r="E320" s="194"/>
      <c r="F320" s="195"/>
      <c r="G320" s="195"/>
      <c r="H320" s="195"/>
      <c r="I320" s="196"/>
      <c r="J320" s="197"/>
      <c r="K320" s="197"/>
    </row>
    <row r="321" spans="3:11" ht="30" customHeight="1">
      <c r="C321" s="194"/>
      <c r="D321" s="194"/>
      <c r="E321" s="194"/>
      <c r="F321" s="195"/>
      <c r="G321" s="195"/>
      <c r="H321" s="195"/>
      <c r="I321" s="196"/>
      <c r="J321" s="197"/>
      <c r="K321" s="197"/>
    </row>
    <row r="322" spans="3:11" ht="30" customHeight="1">
      <c r="C322" s="194"/>
      <c r="D322" s="194"/>
      <c r="E322" s="194"/>
      <c r="F322" s="195"/>
      <c r="G322" s="195"/>
      <c r="H322" s="195"/>
      <c r="I322" s="196"/>
      <c r="J322" s="197"/>
      <c r="K322" s="197"/>
    </row>
    <row r="323" spans="3:11" ht="30" customHeight="1">
      <c r="C323" s="194"/>
      <c r="D323" s="194"/>
      <c r="E323" s="194"/>
      <c r="F323" s="195"/>
      <c r="G323" s="195"/>
      <c r="H323" s="195"/>
      <c r="I323" s="196"/>
      <c r="J323" s="197"/>
      <c r="K323" s="197"/>
    </row>
    <row r="324" spans="3:11" ht="30" customHeight="1">
      <c r="C324" s="194"/>
      <c r="D324" s="194"/>
      <c r="E324" s="194"/>
      <c r="F324" s="195"/>
      <c r="G324" s="195"/>
      <c r="H324" s="195"/>
      <c r="I324" s="196"/>
      <c r="J324" s="197"/>
      <c r="K324" s="197"/>
    </row>
    <row r="325" spans="3:11" ht="30" customHeight="1">
      <c r="C325" s="194"/>
      <c r="D325" s="194"/>
      <c r="E325" s="194"/>
      <c r="F325" s="195"/>
      <c r="G325" s="195"/>
      <c r="H325" s="195"/>
      <c r="I325" s="196"/>
      <c r="J325" s="197"/>
      <c r="K325" s="197"/>
    </row>
    <row r="326" spans="3:11" ht="30" customHeight="1">
      <c r="C326" s="194"/>
      <c r="D326" s="194"/>
      <c r="E326" s="194"/>
      <c r="F326" s="195"/>
      <c r="G326" s="195"/>
      <c r="H326" s="195"/>
      <c r="I326" s="196"/>
      <c r="J326" s="197"/>
      <c r="K326" s="197"/>
    </row>
    <row r="327" spans="3:11" ht="30" customHeight="1">
      <c r="C327" s="194"/>
      <c r="D327" s="194"/>
      <c r="E327" s="194"/>
      <c r="F327" s="195"/>
      <c r="G327" s="195"/>
      <c r="H327" s="195"/>
      <c r="I327" s="196"/>
      <c r="J327" s="197"/>
      <c r="K327" s="197"/>
    </row>
    <row r="328" spans="3:11" ht="30" customHeight="1">
      <c r="C328" s="194"/>
      <c r="D328" s="194"/>
      <c r="E328" s="194"/>
      <c r="F328" s="195"/>
      <c r="G328" s="195"/>
      <c r="H328" s="195"/>
      <c r="I328" s="196"/>
      <c r="J328" s="197"/>
      <c r="K328" s="197"/>
    </row>
    <row r="329" spans="3:11" ht="30" customHeight="1">
      <c r="C329" s="194"/>
      <c r="D329" s="194"/>
      <c r="E329" s="194"/>
      <c r="F329" s="195"/>
      <c r="G329" s="195"/>
      <c r="H329" s="195"/>
      <c r="I329" s="196"/>
      <c r="J329" s="197"/>
      <c r="K329" s="197"/>
    </row>
    <row r="330" spans="3:11" ht="30" customHeight="1">
      <c r="C330" s="194"/>
      <c r="D330" s="194"/>
      <c r="E330" s="194"/>
      <c r="F330" s="195"/>
      <c r="G330" s="195"/>
      <c r="H330" s="195"/>
      <c r="I330" s="196"/>
      <c r="J330" s="197"/>
      <c r="K330" s="197"/>
    </row>
    <row r="331" spans="3:11" ht="30" customHeight="1">
      <c r="C331" s="194"/>
      <c r="D331" s="194"/>
      <c r="E331" s="194"/>
      <c r="F331" s="195"/>
      <c r="G331" s="195"/>
      <c r="H331" s="195"/>
      <c r="I331" s="196"/>
      <c r="J331" s="197"/>
      <c r="K331" s="197"/>
    </row>
    <row r="332" spans="3:11" ht="30" customHeight="1">
      <c r="C332" s="194"/>
      <c r="D332" s="194"/>
      <c r="E332" s="194"/>
      <c r="F332" s="195"/>
      <c r="G332" s="195"/>
      <c r="H332" s="195"/>
      <c r="I332" s="196"/>
      <c r="J332" s="197"/>
      <c r="K332" s="197"/>
    </row>
    <row r="333" spans="3:11" ht="30" customHeight="1">
      <c r="C333" s="194"/>
      <c r="D333" s="194"/>
      <c r="E333" s="194"/>
      <c r="F333" s="195"/>
      <c r="G333" s="195"/>
      <c r="H333" s="195"/>
      <c r="I333" s="196"/>
      <c r="J333" s="197"/>
      <c r="K333" s="197"/>
    </row>
    <row r="334" spans="3:11" ht="30" customHeight="1">
      <c r="C334" s="194"/>
      <c r="D334" s="194"/>
      <c r="E334" s="194"/>
      <c r="F334" s="195"/>
      <c r="G334" s="195"/>
      <c r="H334" s="195"/>
      <c r="I334" s="196"/>
      <c r="J334" s="197"/>
      <c r="K334" s="197"/>
    </row>
    <row r="335" spans="3:11" ht="30" customHeight="1">
      <c r="C335" s="194"/>
      <c r="D335" s="194"/>
      <c r="E335" s="194"/>
      <c r="F335" s="195"/>
      <c r="G335" s="195"/>
      <c r="H335" s="195"/>
      <c r="I335" s="196"/>
      <c r="J335" s="197"/>
      <c r="K335" s="197"/>
    </row>
    <row r="336" spans="3:11" ht="30" customHeight="1">
      <c r="C336" s="194"/>
      <c r="D336" s="194"/>
      <c r="E336" s="194"/>
      <c r="F336" s="195"/>
      <c r="G336" s="195"/>
      <c r="H336" s="195"/>
      <c r="I336" s="196"/>
      <c r="J336" s="197"/>
      <c r="K336" s="197"/>
    </row>
    <row r="337" spans="3:11" ht="30" customHeight="1">
      <c r="C337" s="194"/>
      <c r="D337" s="194"/>
      <c r="E337" s="194"/>
      <c r="F337" s="195"/>
      <c r="G337" s="195"/>
      <c r="H337" s="195"/>
      <c r="I337" s="196"/>
      <c r="J337" s="197"/>
      <c r="K337" s="197"/>
    </row>
    <row r="338" spans="3:11" ht="30" customHeight="1">
      <c r="C338" s="194"/>
      <c r="D338" s="194"/>
      <c r="E338" s="194"/>
      <c r="F338" s="195"/>
      <c r="G338" s="195"/>
      <c r="H338" s="195"/>
      <c r="I338" s="196"/>
      <c r="J338" s="197"/>
      <c r="K338" s="197"/>
    </row>
    <row r="339" spans="3:11" ht="30" customHeight="1">
      <c r="C339" s="194"/>
      <c r="D339" s="194"/>
      <c r="E339" s="194"/>
      <c r="F339" s="195"/>
      <c r="G339" s="195"/>
      <c r="H339" s="195"/>
      <c r="I339" s="196"/>
      <c r="J339" s="197"/>
      <c r="K339" s="197"/>
    </row>
    <row r="340" spans="3:11" ht="30" customHeight="1">
      <c r="C340" s="194"/>
      <c r="D340" s="194"/>
      <c r="E340" s="194"/>
      <c r="F340" s="195"/>
      <c r="G340" s="195"/>
      <c r="H340" s="195"/>
      <c r="I340" s="196"/>
      <c r="J340" s="197"/>
      <c r="K340" s="197"/>
    </row>
    <row r="341" spans="3:11" ht="30" customHeight="1">
      <c r="C341" s="194"/>
      <c r="D341" s="194"/>
      <c r="E341" s="194"/>
      <c r="F341" s="195"/>
      <c r="G341" s="195"/>
      <c r="H341" s="195"/>
      <c r="I341" s="196"/>
      <c r="J341" s="197"/>
      <c r="K341" s="197"/>
    </row>
    <row r="342" spans="3:11" ht="30" customHeight="1">
      <c r="C342" s="194"/>
      <c r="D342" s="194"/>
      <c r="E342" s="194"/>
      <c r="F342" s="195"/>
      <c r="G342" s="195"/>
      <c r="H342" s="195"/>
      <c r="I342" s="196"/>
      <c r="J342" s="197"/>
      <c r="K342" s="197"/>
    </row>
    <row r="343" spans="3:11" ht="30" customHeight="1">
      <c r="C343" s="194"/>
      <c r="D343" s="194"/>
      <c r="E343" s="194"/>
      <c r="F343" s="195"/>
      <c r="G343" s="195"/>
      <c r="H343" s="195"/>
      <c r="I343" s="196"/>
      <c r="J343" s="197"/>
      <c r="K343" s="197"/>
    </row>
    <row r="344" spans="3:11" ht="30" customHeight="1">
      <c r="C344" s="194"/>
      <c r="D344" s="194"/>
      <c r="E344" s="194"/>
      <c r="F344" s="195"/>
      <c r="G344" s="195"/>
      <c r="H344" s="195"/>
      <c r="I344" s="196"/>
      <c r="J344" s="197"/>
      <c r="K344" s="197"/>
    </row>
    <row r="345" spans="3:11" ht="30" customHeight="1">
      <c r="C345" s="194"/>
      <c r="D345" s="194"/>
      <c r="E345" s="194"/>
      <c r="F345" s="195"/>
      <c r="G345" s="195"/>
      <c r="H345" s="195"/>
      <c r="I345" s="196"/>
      <c r="J345" s="197"/>
      <c r="K345" s="197"/>
    </row>
    <row r="346" spans="3:11" ht="30" customHeight="1">
      <c r="C346" s="194"/>
      <c r="D346" s="194"/>
      <c r="E346" s="194"/>
      <c r="F346" s="195"/>
      <c r="G346" s="195"/>
      <c r="H346" s="195"/>
      <c r="I346" s="196"/>
      <c r="J346" s="197"/>
      <c r="K346" s="197"/>
    </row>
    <row r="347" spans="3:11" ht="30" customHeight="1">
      <c r="C347" s="194"/>
      <c r="D347" s="194"/>
      <c r="E347" s="194"/>
      <c r="F347" s="195"/>
      <c r="G347" s="195"/>
      <c r="H347" s="195"/>
      <c r="I347" s="196"/>
      <c r="J347" s="197"/>
      <c r="K347" s="197"/>
    </row>
    <row r="348" spans="3:11" ht="30" customHeight="1">
      <c r="C348" s="194"/>
      <c r="D348" s="194"/>
      <c r="E348" s="194"/>
      <c r="F348" s="195"/>
      <c r="G348" s="195"/>
      <c r="H348" s="195"/>
      <c r="I348" s="196"/>
      <c r="J348" s="197"/>
      <c r="K348" s="197"/>
    </row>
    <row r="349" spans="3:11" ht="30" customHeight="1">
      <c r="C349" s="194"/>
      <c r="D349" s="194"/>
      <c r="E349" s="194"/>
      <c r="F349" s="195"/>
      <c r="G349" s="195"/>
      <c r="H349" s="195"/>
      <c r="I349" s="196"/>
      <c r="J349" s="197"/>
      <c r="K349" s="197"/>
    </row>
    <row r="350" spans="3:11" ht="30" customHeight="1">
      <c r="C350" s="194"/>
      <c r="D350" s="194"/>
      <c r="E350" s="194"/>
      <c r="F350" s="195"/>
      <c r="G350" s="195"/>
      <c r="H350" s="195"/>
      <c r="I350" s="196"/>
      <c r="J350" s="197"/>
      <c r="K350" s="197"/>
    </row>
    <row r="351" spans="3:11" ht="30" customHeight="1">
      <c r="C351" s="194"/>
      <c r="D351" s="194"/>
      <c r="E351" s="194"/>
      <c r="F351" s="195"/>
      <c r="G351" s="195"/>
      <c r="H351" s="195"/>
      <c r="I351" s="196"/>
      <c r="J351" s="197"/>
      <c r="K351" s="197"/>
    </row>
    <row r="352" spans="3:11" ht="30" customHeight="1">
      <c r="C352" s="194"/>
      <c r="D352" s="194"/>
      <c r="E352" s="194"/>
      <c r="F352" s="195"/>
      <c r="G352" s="195"/>
      <c r="H352" s="195"/>
      <c r="I352" s="196"/>
      <c r="J352" s="197"/>
      <c r="K352" s="197"/>
    </row>
    <row r="353" spans="3:11" ht="30" customHeight="1">
      <c r="C353" s="194"/>
      <c r="D353" s="194"/>
      <c r="E353" s="194"/>
      <c r="F353" s="195"/>
      <c r="G353" s="195"/>
      <c r="H353" s="195"/>
      <c r="I353" s="196"/>
      <c r="J353" s="197"/>
      <c r="K353" s="197"/>
    </row>
    <row r="354" spans="3:11" ht="30" customHeight="1">
      <c r="C354" s="194"/>
      <c r="D354" s="194"/>
      <c r="E354" s="194"/>
      <c r="F354" s="195"/>
      <c r="G354" s="195"/>
      <c r="H354" s="195"/>
      <c r="I354" s="196"/>
      <c r="J354" s="197"/>
      <c r="K354" s="197"/>
    </row>
    <row r="355" spans="3:11" ht="30" customHeight="1">
      <c r="C355" s="194"/>
      <c r="D355" s="194"/>
      <c r="E355" s="194"/>
      <c r="F355" s="195"/>
      <c r="G355" s="195"/>
      <c r="H355" s="195"/>
      <c r="I355" s="196"/>
      <c r="J355" s="197"/>
      <c r="K355" s="197"/>
    </row>
    <row r="356" spans="3:11" ht="30" customHeight="1">
      <c r="C356" s="194"/>
      <c r="D356" s="194"/>
      <c r="E356" s="194"/>
      <c r="F356" s="195"/>
      <c r="G356" s="195"/>
      <c r="H356" s="195"/>
      <c r="I356" s="196"/>
      <c r="J356" s="197"/>
      <c r="K356" s="197"/>
    </row>
    <row r="357" spans="3:11" ht="30" customHeight="1">
      <c r="C357" s="194"/>
      <c r="D357" s="194"/>
      <c r="E357" s="194"/>
      <c r="F357" s="195"/>
      <c r="G357" s="195"/>
      <c r="H357" s="195"/>
      <c r="I357" s="196"/>
      <c r="J357" s="197"/>
      <c r="K357" s="197"/>
    </row>
    <row r="358" spans="3:11" ht="30" customHeight="1">
      <c r="C358" s="194"/>
      <c r="D358" s="194"/>
      <c r="E358" s="194"/>
      <c r="F358" s="195"/>
      <c r="G358" s="195"/>
      <c r="H358" s="195"/>
      <c r="I358" s="196"/>
      <c r="J358" s="197"/>
      <c r="K358" s="197"/>
    </row>
    <row r="359" spans="3:11" ht="30" customHeight="1">
      <c r="C359" s="194"/>
      <c r="D359" s="194"/>
      <c r="E359" s="194"/>
      <c r="F359" s="195"/>
      <c r="G359" s="195"/>
      <c r="H359" s="195"/>
      <c r="I359" s="196"/>
      <c r="J359" s="197"/>
      <c r="K359" s="197"/>
    </row>
    <row r="360" spans="3:11" ht="30" customHeight="1">
      <c r="C360" s="194"/>
      <c r="D360" s="194"/>
      <c r="E360" s="194"/>
      <c r="F360" s="195"/>
      <c r="G360" s="195"/>
      <c r="H360" s="195"/>
      <c r="I360" s="196"/>
      <c r="J360" s="197"/>
      <c r="K360" s="197"/>
    </row>
    <row r="361" spans="3:11" ht="30" customHeight="1">
      <c r="C361" s="194"/>
      <c r="D361" s="194"/>
      <c r="E361" s="194"/>
      <c r="F361" s="195"/>
      <c r="G361" s="195"/>
      <c r="H361" s="195"/>
      <c r="I361" s="196"/>
      <c r="J361" s="197"/>
      <c r="K361" s="197"/>
    </row>
    <row r="362" spans="3:11" ht="30" customHeight="1">
      <c r="C362" s="194"/>
      <c r="D362" s="194"/>
      <c r="E362" s="194"/>
      <c r="F362" s="195"/>
      <c r="G362" s="195"/>
      <c r="H362" s="195"/>
      <c r="I362" s="196"/>
      <c r="J362" s="197"/>
      <c r="K362" s="197"/>
    </row>
    <row r="363" spans="3:11" ht="30" customHeight="1">
      <c r="C363" s="194"/>
      <c r="D363" s="194"/>
      <c r="E363" s="194"/>
      <c r="F363" s="195"/>
      <c r="G363" s="195"/>
      <c r="H363" s="195"/>
      <c r="I363" s="196"/>
      <c r="J363" s="197"/>
      <c r="K363" s="197"/>
    </row>
    <row r="364" spans="3:11" ht="30" customHeight="1">
      <c r="C364" s="194"/>
      <c r="D364" s="194"/>
      <c r="E364" s="194"/>
      <c r="F364" s="195"/>
      <c r="G364" s="195"/>
      <c r="H364" s="195"/>
      <c r="I364" s="196"/>
      <c r="J364" s="197"/>
      <c r="K364" s="197"/>
    </row>
    <row r="365" spans="3:11" ht="30" customHeight="1">
      <c r="C365" s="194"/>
      <c r="D365" s="194"/>
      <c r="E365" s="194"/>
      <c r="F365" s="195"/>
      <c r="G365" s="195"/>
      <c r="H365" s="195"/>
      <c r="I365" s="196"/>
      <c r="J365" s="197"/>
      <c r="K365" s="197"/>
    </row>
    <row r="366" spans="3:11" ht="30" customHeight="1">
      <c r="C366" s="194"/>
      <c r="D366" s="194"/>
      <c r="E366" s="194"/>
      <c r="F366" s="195"/>
      <c r="G366" s="195"/>
      <c r="H366" s="195"/>
      <c r="I366" s="196"/>
      <c r="J366" s="197"/>
      <c r="K366" s="197"/>
    </row>
    <row r="367" spans="3:11" ht="30" customHeight="1">
      <c r="C367" s="194"/>
      <c r="D367" s="194"/>
      <c r="E367" s="194"/>
      <c r="F367" s="195"/>
      <c r="G367" s="195"/>
      <c r="H367" s="195"/>
      <c r="I367" s="196"/>
      <c r="J367" s="197"/>
      <c r="K367" s="197"/>
    </row>
    <row r="368" spans="3:11" ht="30" customHeight="1">
      <c r="C368" s="194"/>
      <c r="D368" s="194"/>
      <c r="E368" s="194"/>
      <c r="F368" s="195"/>
      <c r="G368" s="195"/>
      <c r="H368" s="195"/>
      <c r="I368" s="196"/>
      <c r="J368" s="197"/>
      <c r="K368" s="197"/>
    </row>
    <row r="369" spans="3:11" ht="30" customHeight="1">
      <c r="C369" s="194"/>
      <c r="D369" s="194"/>
      <c r="E369" s="194"/>
      <c r="F369" s="195"/>
      <c r="G369" s="195"/>
      <c r="H369" s="195"/>
      <c r="I369" s="196"/>
      <c r="J369" s="197"/>
      <c r="K369" s="197"/>
    </row>
    <row r="370" spans="3:11" ht="30" customHeight="1">
      <c r="C370" s="194"/>
      <c r="D370" s="194"/>
      <c r="E370" s="194"/>
      <c r="F370" s="195"/>
      <c r="G370" s="195"/>
      <c r="H370" s="195"/>
      <c r="I370" s="196"/>
      <c r="J370" s="197"/>
      <c r="K370" s="197"/>
    </row>
    <row r="371" spans="3:11" ht="30" customHeight="1">
      <c r="C371" s="194"/>
      <c r="D371" s="194"/>
      <c r="E371" s="194"/>
      <c r="F371" s="195"/>
      <c r="G371" s="195"/>
      <c r="H371" s="195"/>
      <c r="I371" s="196"/>
      <c r="J371" s="197"/>
      <c r="K371" s="197"/>
    </row>
    <row r="372" spans="3:11" ht="30" customHeight="1">
      <c r="C372" s="194"/>
      <c r="D372" s="194"/>
      <c r="E372" s="194"/>
      <c r="F372" s="195"/>
      <c r="G372" s="195"/>
      <c r="H372" s="195"/>
      <c r="I372" s="196"/>
      <c r="J372" s="197"/>
      <c r="K372" s="197"/>
    </row>
    <row r="373" spans="3:11" ht="30" customHeight="1">
      <c r="C373" s="194"/>
      <c r="D373" s="194"/>
      <c r="E373" s="194"/>
      <c r="F373" s="195"/>
      <c r="G373" s="195"/>
      <c r="H373" s="195"/>
      <c r="I373" s="196"/>
      <c r="J373" s="197"/>
      <c r="K373" s="197"/>
    </row>
    <row r="374" spans="3:11" ht="30" customHeight="1">
      <c r="C374" s="194"/>
      <c r="D374" s="194"/>
      <c r="E374" s="194"/>
      <c r="F374" s="195"/>
      <c r="G374" s="195"/>
      <c r="H374" s="195"/>
      <c r="I374" s="196"/>
      <c r="J374" s="197"/>
      <c r="K374" s="197"/>
    </row>
    <row r="375" spans="3:11" ht="30" customHeight="1">
      <c r="C375" s="194"/>
      <c r="D375" s="194"/>
      <c r="E375" s="194"/>
      <c r="F375" s="195"/>
      <c r="G375" s="195"/>
      <c r="H375" s="195"/>
      <c r="I375" s="196"/>
      <c r="J375" s="197"/>
      <c r="K375" s="197"/>
    </row>
    <row r="376" spans="3:11" ht="30" customHeight="1">
      <c r="C376" s="194"/>
      <c r="D376" s="194"/>
      <c r="E376" s="194"/>
      <c r="F376" s="195"/>
      <c r="G376" s="195"/>
      <c r="H376" s="195"/>
      <c r="I376" s="196"/>
      <c r="J376" s="197"/>
      <c r="K376" s="197"/>
    </row>
    <row r="377" spans="3:11" ht="30" customHeight="1">
      <c r="C377" s="194"/>
      <c r="D377" s="194"/>
      <c r="E377" s="194"/>
      <c r="F377" s="195"/>
      <c r="G377" s="195"/>
      <c r="H377" s="195"/>
      <c r="I377" s="196"/>
      <c r="J377" s="197"/>
      <c r="K377" s="197"/>
    </row>
    <row r="378" spans="3:11" ht="30" customHeight="1">
      <c r="C378" s="194"/>
      <c r="D378" s="194"/>
      <c r="E378" s="194"/>
      <c r="F378" s="195"/>
      <c r="G378" s="195"/>
      <c r="H378" s="195"/>
      <c r="I378" s="196"/>
      <c r="J378" s="197"/>
      <c r="K378" s="197"/>
    </row>
    <row r="379" spans="3:11" ht="30" customHeight="1">
      <c r="C379" s="194"/>
      <c r="D379" s="194"/>
      <c r="E379" s="194"/>
      <c r="F379" s="195"/>
      <c r="G379" s="195"/>
      <c r="H379" s="195"/>
      <c r="I379" s="196"/>
      <c r="J379" s="197"/>
      <c r="K379" s="197"/>
    </row>
    <row r="380" spans="3:11" ht="30" customHeight="1">
      <c r="C380" s="194"/>
      <c r="D380" s="194"/>
      <c r="E380" s="194"/>
      <c r="F380" s="195"/>
      <c r="G380" s="195"/>
      <c r="H380" s="195"/>
      <c r="I380" s="196"/>
      <c r="J380" s="197"/>
      <c r="K380" s="197"/>
    </row>
    <row r="381" spans="3:11" ht="30" customHeight="1">
      <c r="C381" s="194"/>
      <c r="D381" s="194"/>
      <c r="E381" s="194"/>
      <c r="F381" s="195"/>
      <c r="G381" s="195"/>
      <c r="H381" s="195"/>
      <c r="I381" s="196"/>
      <c r="J381" s="197"/>
      <c r="K381" s="197"/>
    </row>
    <row r="382" spans="3:11" ht="30" customHeight="1">
      <c r="C382" s="194"/>
      <c r="D382" s="194"/>
      <c r="E382" s="194"/>
      <c r="F382" s="195"/>
      <c r="G382" s="195"/>
      <c r="H382" s="195"/>
      <c r="I382" s="196"/>
      <c r="J382" s="197"/>
      <c r="K382" s="197"/>
    </row>
    <row r="383" spans="3:11" ht="30" customHeight="1">
      <c r="C383" s="194"/>
      <c r="D383" s="194"/>
      <c r="E383" s="194"/>
      <c r="F383" s="195"/>
      <c r="G383" s="195"/>
      <c r="H383" s="195"/>
      <c r="I383" s="196"/>
      <c r="J383" s="197"/>
      <c r="K383" s="197"/>
    </row>
    <row r="384" spans="3:11" ht="30" customHeight="1">
      <c r="C384" s="194"/>
      <c r="D384" s="194"/>
      <c r="E384" s="194"/>
      <c r="F384" s="195"/>
      <c r="G384" s="195"/>
      <c r="H384" s="195"/>
      <c r="I384" s="196"/>
      <c r="J384" s="197"/>
      <c r="K384" s="197"/>
    </row>
    <row r="385" spans="3:11" ht="30" customHeight="1">
      <c r="C385" s="194"/>
      <c r="D385" s="194"/>
      <c r="E385" s="194"/>
      <c r="F385" s="195"/>
      <c r="G385" s="195"/>
      <c r="H385" s="195"/>
      <c r="I385" s="196"/>
      <c r="J385" s="197"/>
      <c r="K385" s="197"/>
    </row>
    <row r="386" spans="3:11" ht="30" customHeight="1">
      <c r="C386" s="194"/>
      <c r="D386" s="194"/>
      <c r="E386" s="194"/>
      <c r="F386" s="195"/>
      <c r="G386" s="195"/>
      <c r="H386" s="195"/>
      <c r="I386" s="196"/>
      <c r="J386" s="197"/>
      <c r="K386" s="197"/>
    </row>
    <row r="387" spans="3:11" ht="30" customHeight="1">
      <c r="C387" s="194"/>
      <c r="D387" s="194"/>
      <c r="E387" s="194"/>
      <c r="F387" s="195"/>
      <c r="G387" s="195"/>
      <c r="H387" s="195"/>
      <c r="I387" s="196"/>
      <c r="J387" s="197"/>
      <c r="K387" s="197"/>
    </row>
    <row r="388" spans="3:11" ht="30" customHeight="1">
      <c r="C388" s="194"/>
      <c r="D388" s="194"/>
      <c r="E388" s="194"/>
      <c r="F388" s="195"/>
      <c r="G388" s="195"/>
      <c r="H388" s="195"/>
      <c r="I388" s="196"/>
      <c r="J388" s="197"/>
      <c r="K388" s="197"/>
    </row>
    <row r="389" spans="3:11" ht="30" customHeight="1">
      <c r="C389" s="194"/>
      <c r="D389" s="194"/>
      <c r="E389" s="194"/>
      <c r="F389" s="195"/>
      <c r="G389" s="195"/>
      <c r="H389" s="195"/>
      <c r="I389" s="196"/>
      <c r="J389" s="197"/>
      <c r="K389" s="197"/>
    </row>
    <row r="390" spans="3:11" ht="30" customHeight="1">
      <c r="C390" s="194"/>
      <c r="D390" s="194"/>
      <c r="E390" s="194"/>
      <c r="F390" s="195"/>
      <c r="G390" s="195"/>
      <c r="H390" s="195"/>
      <c r="I390" s="196"/>
      <c r="J390" s="197"/>
      <c r="K390" s="197"/>
    </row>
    <row r="391" spans="3:11" ht="30" customHeight="1">
      <c r="C391" s="194"/>
      <c r="D391" s="194"/>
      <c r="E391" s="194"/>
      <c r="F391" s="195"/>
      <c r="G391" s="195"/>
      <c r="H391" s="195"/>
      <c r="I391" s="196"/>
      <c r="J391" s="197"/>
      <c r="K391" s="197"/>
    </row>
    <row r="392" spans="3:11" ht="30" customHeight="1">
      <c r="C392" s="194"/>
      <c r="D392" s="194"/>
      <c r="E392" s="194"/>
      <c r="F392" s="195"/>
      <c r="G392" s="195"/>
      <c r="H392" s="195"/>
      <c r="I392" s="196"/>
      <c r="J392" s="197"/>
      <c r="K392" s="197"/>
    </row>
    <row r="393" spans="3:11" ht="30" customHeight="1">
      <c r="C393" s="194"/>
      <c r="D393" s="194"/>
      <c r="E393" s="194"/>
      <c r="F393" s="195"/>
      <c r="G393" s="195"/>
      <c r="H393" s="195"/>
      <c r="I393" s="196"/>
      <c r="J393" s="197"/>
      <c r="K393" s="197"/>
    </row>
    <row r="394" spans="3:11" ht="30" customHeight="1">
      <c r="C394" s="194"/>
      <c r="D394" s="194"/>
      <c r="E394" s="194"/>
      <c r="F394" s="195"/>
      <c r="G394" s="195"/>
      <c r="H394" s="195"/>
      <c r="I394" s="196"/>
      <c r="J394" s="197"/>
      <c r="K394" s="197"/>
    </row>
    <row r="395" spans="3:11" ht="30" customHeight="1">
      <c r="C395" s="194"/>
      <c r="D395" s="194"/>
      <c r="E395" s="194"/>
      <c r="F395" s="195"/>
      <c r="G395" s="195"/>
      <c r="H395" s="195"/>
      <c r="I395" s="196"/>
      <c r="J395" s="197"/>
      <c r="K395" s="197"/>
    </row>
    <row r="396" spans="3:11" ht="30" customHeight="1">
      <c r="C396" s="194"/>
      <c r="D396" s="194"/>
      <c r="E396" s="194"/>
      <c r="F396" s="195"/>
      <c r="G396" s="195"/>
      <c r="H396" s="195"/>
      <c r="I396" s="196"/>
      <c r="J396" s="197"/>
      <c r="K396" s="197"/>
    </row>
    <row r="397" spans="3:11" ht="30" customHeight="1">
      <c r="C397" s="194"/>
      <c r="D397" s="194"/>
      <c r="E397" s="194"/>
      <c r="F397" s="195"/>
      <c r="G397" s="195"/>
      <c r="H397" s="195"/>
      <c r="I397" s="196"/>
      <c r="J397" s="197"/>
      <c r="K397" s="197"/>
    </row>
    <row r="398" spans="3:11" ht="30" customHeight="1">
      <c r="C398" s="194"/>
      <c r="D398" s="194"/>
      <c r="E398" s="194"/>
      <c r="F398" s="195"/>
      <c r="G398" s="195"/>
      <c r="H398" s="195"/>
      <c r="I398" s="196"/>
      <c r="J398" s="197"/>
      <c r="K398" s="197"/>
    </row>
    <row r="399" spans="3:11" ht="30" customHeight="1">
      <c r="C399" s="194"/>
      <c r="D399" s="194"/>
      <c r="E399" s="194"/>
      <c r="F399" s="195"/>
      <c r="G399" s="195"/>
      <c r="H399" s="195"/>
      <c r="I399" s="196"/>
      <c r="J399" s="197"/>
      <c r="K399" s="197"/>
    </row>
    <row r="400" spans="3:11" ht="30" customHeight="1">
      <c r="C400" s="194"/>
      <c r="D400" s="194"/>
      <c r="E400" s="194"/>
      <c r="F400" s="195"/>
      <c r="G400" s="195"/>
      <c r="H400" s="195"/>
      <c r="I400" s="196"/>
      <c r="J400" s="197"/>
      <c r="K400" s="197"/>
    </row>
    <row r="401" spans="3:11" ht="30" customHeight="1">
      <c r="C401" s="194"/>
      <c r="D401" s="194"/>
      <c r="E401" s="194"/>
      <c r="F401" s="195"/>
      <c r="G401" s="195"/>
      <c r="H401" s="195"/>
      <c r="I401" s="196"/>
      <c r="J401" s="197"/>
      <c r="K401" s="197"/>
    </row>
    <row r="402" spans="3:11" ht="30" customHeight="1">
      <c r="C402" s="194"/>
      <c r="D402" s="194"/>
      <c r="E402" s="194"/>
      <c r="F402" s="195"/>
      <c r="G402" s="195"/>
      <c r="H402" s="195"/>
      <c r="I402" s="196"/>
      <c r="J402" s="197"/>
      <c r="K402" s="197"/>
    </row>
    <row r="403" spans="3:11" ht="30" customHeight="1">
      <c r="C403" s="194"/>
      <c r="D403" s="194"/>
      <c r="E403" s="194"/>
      <c r="F403" s="195"/>
      <c r="G403" s="195"/>
      <c r="H403" s="195"/>
      <c r="I403" s="196"/>
      <c r="J403" s="197"/>
      <c r="K403" s="197"/>
    </row>
    <row r="404" spans="3:11" ht="30" customHeight="1">
      <c r="C404" s="194"/>
      <c r="D404" s="194"/>
      <c r="E404" s="194"/>
      <c r="F404" s="195"/>
      <c r="G404" s="195"/>
      <c r="H404" s="195"/>
      <c r="I404" s="196"/>
      <c r="J404" s="197"/>
      <c r="K404" s="197"/>
    </row>
    <row r="405" spans="3:11" ht="30" customHeight="1">
      <c r="C405" s="194"/>
      <c r="D405" s="194"/>
      <c r="E405" s="194"/>
      <c r="F405" s="195"/>
      <c r="G405" s="195"/>
      <c r="H405" s="195"/>
      <c r="I405" s="196"/>
      <c r="J405" s="197"/>
      <c r="K405" s="197"/>
    </row>
    <row r="406" spans="3:11" ht="30" customHeight="1">
      <c r="C406" s="194"/>
      <c r="D406" s="194"/>
      <c r="E406" s="194"/>
      <c r="F406" s="195"/>
      <c r="G406" s="195"/>
      <c r="H406" s="195"/>
      <c r="I406" s="196"/>
      <c r="J406" s="197"/>
      <c r="K406" s="197"/>
    </row>
    <row r="407" spans="3:11" ht="30" customHeight="1">
      <c r="C407" s="194"/>
      <c r="D407" s="194"/>
      <c r="E407" s="194"/>
      <c r="F407" s="195"/>
      <c r="G407" s="195"/>
      <c r="H407" s="195"/>
      <c r="I407" s="196"/>
      <c r="J407" s="197"/>
      <c r="K407" s="197"/>
    </row>
    <row r="408" spans="3:11" ht="30" customHeight="1">
      <c r="C408" s="194"/>
      <c r="D408" s="194"/>
      <c r="E408" s="194"/>
      <c r="F408" s="195"/>
      <c r="G408" s="195"/>
      <c r="H408" s="195"/>
      <c r="I408" s="196"/>
      <c r="J408" s="197"/>
      <c r="K408" s="197"/>
    </row>
    <row r="409" spans="3:11" ht="30" customHeight="1">
      <c r="C409" s="194"/>
      <c r="D409" s="194"/>
      <c r="E409" s="194"/>
      <c r="F409" s="195"/>
      <c r="G409" s="195"/>
      <c r="H409" s="195"/>
      <c r="I409" s="196"/>
      <c r="J409" s="197"/>
      <c r="K409" s="197"/>
    </row>
    <row r="410" spans="3:11" ht="30" customHeight="1">
      <c r="C410" s="194"/>
      <c r="D410" s="194"/>
      <c r="E410" s="194"/>
      <c r="F410" s="195"/>
      <c r="G410" s="195"/>
      <c r="H410" s="195"/>
      <c r="I410" s="196"/>
      <c r="J410" s="197"/>
      <c r="K410" s="197"/>
    </row>
    <row r="411" spans="3:11" ht="30" customHeight="1">
      <c r="C411" s="194"/>
      <c r="D411" s="194"/>
      <c r="E411" s="194"/>
      <c r="F411" s="195"/>
      <c r="G411" s="195"/>
      <c r="H411" s="195"/>
      <c r="I411" s="196"/>
      <c r="J411" s="197"/>
      <c r="K411" s="197"/>
    </row>
    <row r="412" spans="3:11" ht="30" customHeight="1">
      <c r="C412" s="194"/>
      <c r="D412" s="194"/>
      <c r="E412" s="194"/>
      <c r="F412" s="195"/>
      <c r="G412" s="195"/>
      <c r="H412" s="195"/>
      <c r="I412" s="196"/>
      <c r="J412" s="197"/>
      <c r="K412" s="197"/>
    </row>
    <row r="413" spans="3:11" ht="30" customHeight="1">
      <c r="C413" s="194"/>
      <c r="D413" s="194"/>
      <c r="E413" s="194"/>
      <c r="F413" s="195"/>
      <c r="G413" s="195"/>
      <c r="H413" s="195"/>
      <c r="I413" s="196"/>
      <c r="J413" s="197"/>
      <c r="K413" s="197"/>
    </row>
    <row r="414" spans="3:11" ht="30" customHeight="1">
      <c r="C414" s="194"/>
      <c r="D414" s="194"/>
      <c r="E414" s="194"/>
      <c r="F414" s="195"/>
      <c r="G414" s="195"/>
      <c r="H414" s="195"/>
      <c r="I414" s="196"/>
      <c r="J414" s="197"/>
      <c r="K414" s="197"/>
    </row>
    <row r="415" spans="3:11" ht="30" customHeight="1">
      <c r="C415" s="194"/>
      <c r="D415" s="194"/>
      <c r="E415" s="194"/>
      <c r="F415" s="195"/>
      <c r="G415" s="195"/>
      <c r="H415" s="195"/>
      <c r="I415" s="196"/>
      <c r="J415" s="197"/>
      <c r="K415" s="197"/>
    </row>
    <row r="416" spans="3:11" ht="30" customHeight="1">
      <c r="C416" s="194"/>
      <c r="D416" s="194"/>
      <c r="E416" s="194"/>
      <c r="F416" s="195"/>
      <c r="G416" s="195"/>
      <c r="H416" s="195"/>
      <c r="I416" s="196"/>
      <c r="J416" s="197"/>
      <c r="K416" s="197"/>
    </row>
    <row r="417" spans="3:11" ht="30" customHeight="1">
      <c r="C417" s="194"/>
      <c r="D417" s="194"/>
      <c r="E417" s="194"/>
      <c r="F417" s="195"/>
      <c r="G417" s="195"/>
      <c r="H417" s="195"/>
      <c r="I417" s="196"/>
      <c r="J417" s="197"/>
      <c r="K417" s="197"/>
    </row>
    <row r="418" spans="3:11" ht="30" customHeight="1">
      <c r="C418" s="194"/>
      <c r="D418" s="194"/>
      <c r="E418" s="194"/>
      <c r="F418" s="195"/>
      <c r="G418" s="195"/>
      <c r="H418" s="195"/>
      <c r="I418" s="196"/>
      <c r="J418" s="197"/>
      <c r="K418" s="197"/>
    </row>
    <row r="419" spans="3:11" ht="30" customHeight="1">
      <c r="C419" s="194"/>
      <c r="D419" s="194"/>
      <c r="E419" s="194"/>
      <c r="F419" s="195"/>
      <c r="G419" s="195"/>
      <c r="H419" s="195"/>
      <c r="I419" s="196"/>
      <c r="J419" s="197"/>
      <c r="K419" s="197"/>
    </row>
    <row r="420" spans="3:11" ht="30" customHeight="1">
      <c r="C420" s="194"/>
      <c r="D420" s="194"/>
      <c r="E420" s="194"/>
      <c r="F420" s="195"/>
      <c r="G420" s="195"/>
      <c r="H420" s="195"/>
      <c r="I420" s="196"/>
      <c r="J420" s="197"/>
      <c r="K420" s="197"/>
    </row>
    <row r="421" spans="3:11" ht="30" customHeight="1">
      <c r="C421" s="194"/>
      <c r="D421" s="194"/>
      <c r="E421" s="194"/>
      <c r="F421" s="195"/>
      <c r="G421" s="195"/>
      <c r="H421" s="195"/>
      <c r="I421" s="196"/>
      <c r="J421" s="197"/>
      <c r="K421" s="197"/>
    </row>
    <row r="422" spans="3:11" ht="30" customHeight="1">
      <c r="C422" s="194"/>
      <c r="D422" s="194"/>
      <c r="E422" s="194"/>
      <c r="F422" s="195"/>
      <c r="G422" s="195"/>
      <c r="H422" s="195"/>
      <c r="I422" s="196"/>
      <c r="J422" s="197"/>
      <c r="K422" s="197"/>
    </row>
    <row r="423" spans="3:11" ht="30" customHeight="1">
      <c r="C423" s="194"/>
      <c r="D423" s="194"/>
      <c r="E423" s="194"/>
      <c r="F423" s="195"/>
      <c r="G423" s="195"/>
      <c r="H423" s="195"/>
      <c r="I423" s="196"/>
      <c r="J423" s="197"/>
      <c r="K423" s="197"/>
    </row>
    <row r="424" spans="3:11" ht="30" customHeight="1">
      <c r="C424" s="194"/>
      <c r="D424" s="194"/>
      <c r="E424" s="194"/>
      <c r="F424" s="195"/>
      <c r="G424" s="195"/>
      <c r="H424" s="195"/>
      <c r="I424" s="196"/>
      <c r="J424" s="197"/>
      <c r="K424" s="197"/>
    </row>
    <row r="425" spans="3:11" ht="30" customHeight="1">
      <c r="C425" s="194"/>
      <c r="D425" s="194"/>
      <c r="E425" s="194"/>
      <c r="F425" s="195"/>
      <c r="G425" s="195"/>
      <c r="H425" s="195"/>
      <c r="I425" s="196"/>
      <c r="J425" s="197"/>
      <c r="K425" s="197"/>
    </row>
    <row r="426" spans="3:11" ht="30" customHeight="1">
      <c r="C426" s="194"/>
      <c r="D426" s="194"/>
      <c r="E426" s="194"/>
      <c r="F426" s="195"/>
      <c r="G426" s="195"/>
      <c r="H426" s="195"/>
      <c r="I426" s="196"/>
      <c r="J426" s="197"/>
      <c r="K426" s="197"/>
    </row>
    <row r="427" spans="3:11" ht="30" customHeight="1">
      <c r="C427" s="194"/>
      <c r="D427" s="194"/>
      <c r="E427" s="194"/>
      <c r="F427" s="195"/>
      <c r="G427" s="195"/>
      <c r="H427" s="195"/>
      <c r="I427" s="196"/>
      <c r="J427" s="197"/>
      <c r="K427" s="197"/>
    </row>
    <row r="428" spans="3:11" ht="30" customHeight="1">
      <c r="C428" s="194"/>
      <c r="D428" s="194"/>
      <c r="E428" s="194"/>
      <c r="F428" s="195"/>
      <c r="G428" s="195"/>
      <c r="H428" s="195"/>
      <c r="I428" s="196"/>
      <c r="J428" s="197"/>
      <c r="K428" s="197"/>
    </row>
    <row r="429" spans="3:11" ht="30" customHeight="1">
      <c r="C429" s="194"/>
      <c r="D429" s="194"/>
      <c r="E429" s="194"/>
      <c r="F429" s="195"/>
      <c r="G429" s="195"/>
      <c r="H429" s="195"/>
      <c r="I429" s="196"/>
      <c r="J429" s="197"/>
      <c r="K429" s="197"/>
    </row>
    <row r="430" spans="3:11" ht="30" customHeight="1">
      <c r="C430" s="194"/>
      <c r="D430" s="194"/>
      <c r="E430" s="194"/>
      <c r="F430" s="195"/>
      <c r="G430" s="195"/>
      <c r="H430" s="195"/>
      <c r="I430" s="196"/>
      <c r="J430" s="197"/>
      <c r="K430" s="197"/>
    </row>
    <row r="431" spans="3:11" ht="30" customHeight="1">
      <c r="C431" s="194"/>
      <c r="D431" s="194"/>
      <c r="E431" s="194"/>
      <c r="F431" s="195"/>
      <c r="G431" s="195"/>
      <c r="H431" s="195"/>
      <c r="I431" s="196"/>
      <c r="J431" s="197"/>
      <c r="K431" s="197"/>
    </row>
    <row r="432" spans="3:11" ht="30" customHeight="1">
      <c r="C432" s="194"/>
      <c r="D432" s="194"/>
      <c r="E432" s="194"/>
      <c r="F432" s="195"/>
      <c r="G432" s="195"/>
      <c r="H432" s="195"/>
      <c r="I432" s="196"/>
      <c r="J432" s="197"/>
      <c r="K432" s="197"/>
    </row>
    <row r="433" spans="3:11" ht="30" customHeight="1">
      <c r="C433" s="194"/>
      <c r="D433" s="194"/>
      <c r="E433" s="194"/>
      <c r="F433" s="195"/>
      <c r="G433" s="195"/>
      <c r="H433" s="195"/>
      <c r="I433" s="196"/>
      <c r="J433" s="197"/>
      <c r="K433" s="197"/>
    </row>
    <row r="434" spans="3:11" ht="30" customHeight="1">
      <c r="C434" s="194"/>
      <c r="D434" s="194"/>
      <c r="E434" s="194"/>
      <c r="F434" s="195"/>
      <c r="G434" s="195"/>
      <c r="H434" s="195"/>
      <c r="I434" s="196"/>
      <c r="J434" s="197"/>
      <c r="K434" s="197"/>
    </row>
    <row r="435" spans="3:11" ht="30" customHeight="1">
      <c r="C435" s="194"/>
      <c r="D435" s="194"/>
      <c r="E435" s="194"/>
      <c r="F435" s="195"/>
      <c r="G435" s="195"/>
      <c r="H435" s="195"/>
      <c r="I435" s="196"/>
      <c r="J435" s="197"/>
      <c r="K435" s="197"/>
    </row>
    <row r="436" spans="3:11" ht="30" customHeight="1">
      <c r="C436" s="194"/>
      <c r="D436" s="194"/>
      <c r="E436" s="194"/>
      <c r="F436" s="195"/>
      <c r="G436" s="195"/>
      <c r="H436" s="195"/>
      <c r="I436" s="196"/>
      <c r="J436" s="197"/>
      <c r="K436" s="197"/>
    </row>
    <row r="437" spans="3:11" ht="30" customHeight="1">
      <c r="C437" s="194"/>
      <c r="D437" s="194"/>
      <c r="E437" s="194"/>
      <c r="F437" s="195"/>
      <c r="G437" s="195"/>
      <c r="H437" s="195"/>
      <c r="I437" s="196"/>
      <c r="J437" s="197"/>
      <c r="K437" s="197"/>
    </row>
    <row r="438" spans="3:11" ht="30" customHeight="1">
      <c r="C438" s="194"/>
      <c r="D438" s="194"/>
      <c r="E438" s="194"/>
      <c r="F438" s="195"/>
      <c r="G438" s="195"/>
      <c r="H438" s="195"/>
      <c r="I438" s="196"/>
      <c r="J438" s="197"/>
      <c r="K438" s="197"/>
    </row>
    <row r="439" spans="3:11" ht="30" customHeight="1">
      <c r="C439" s="194"/>
      <c r="D439" s="194"/>
      <c r="E439" s="194"/>
      <c r="F439" s="195"/>
      <c r="G439" s="195"/>
      <c r="H439" s="195"/>
      <c r="I439" s="196"/>
      <c r="J439" s="197"/>
      <c r="K439" s="197"/>
    </row>
    <row r="440" spans="3:11" ht="30" customHeight="1">
      <c r="C440" s="194"/>
      <c r="D440" s="194"/>
      <c r="E440" s="194"/>
      <c r="F440" s="195"/>
      <c r="G440" s="195"/>
      <c r="H440" s="195"/>
      <c r="I440" s="196"/>
      <c r="J440" s="197"/>
      <c r="K440" s="197"/>
    </row>
    <row r="441" spans="3:11" ht="30" customHeight="1">
      <c r="C441" s="194"/>
      <c r="D441" s="194"/>
      <c r="E441" s="194"/>
      <c r="F441" s="195"/>
      <c r="G441" s="195"/>
      <c r="H441" s="195"/>
      <c r="I441" s="196"/>
      <c r="J441" s="197"/>
      <c r="K441" s="197"/>
    </row>
    <row r="442" spans="3:11" ht="30" customHeight="1">
      <c r="C442" s="194"/>
      <c r="D442" s="194"/>
      <c r="E442" s="194"/>
      <c r="F442" s="195"/>
      <c r="G442" s="195"/>
      <c r="H442" s="195"/>
      <c r="I442" s="196"/>
      <c r="J442" s="197"/>
      <c r="K442" s="197"/>
    </row>
    <row r="443" spans="3:11" ht="30" customHeight="1">
      <c r="C443" s="194"/>
      <c r="D443" s="194"/>
      <c r="E443" s="194"/>
      <c r="F443" s="195"/>
      <c r="G443" s="195"/>
      <c r="H443" s="195"/>
      <c r="I443" s="196"/>
      <c r="J443" s="197"/>
      <c r="K443" s="197"/>
    </row>
    <row r="444" spans="3:11" ht="30" customHeight="1">
      <c r="C444" s="194"/>
      <c r="D444" s="194"/>
      <c r="E444" s="194"/>
      <c r="F444" s="195"/>
      <c r="G444" s="195"/>
      <c r="H444" s="195"/>
      <c r="I444" s="196"/>
      <c r="J444" s="197"/>
      <c r="K444" s="197"/>
    </row>
    <row r="445" spans="3:11" ht="30" customHeight="1">
      <c r="C445" s="194"/>
      <c r="D445" s="194"/>
      <c r="E445" s="194"/>
      <c r="F445" s="195"/>
      <c r="G445" s="195"/>
      <c r="H445" s="195"/>
      <c r="I445" s="196"/>
      <c r="J445" s="197"/>
      <c r="K445" s="197"/>
    </row>
    <row r="446" spans="3:11" ht="30" customHeight="1">
      <c r="C446" s="194"/>
      <c r="D446" s="194"/>
      <c r="E446" s="194"/>
      <c r="F446" s="195"/>
      <c r="G446" s="195"/>
      <c r="H446" s="195"/>
      <c r="I446" s="196"/>
      <c r="J446" s="197"/>
      <c r="K446" s="197"/>
    </row>
    <row r="447" spans="3:11" ht="30" customHeight="1">
      <c r="C447" s="194"/>
      <c r="D447" s="194"/>
      <c r="E447" s="194"/>
      <c r="F447" s="195"/>
      <c r="G447" s="195"/>
      <c r="H447" s="195"/>
      <c r="I447" s="196"/>
      <c r="J447" s="197"/>
      <c r="K447" s="197"/>
    </row>
    <row r="448" spans="3:11" ht="30" customHeight="1">
      <c r="C448" s="194"/>
      <c r="D448" s="194"/>
      <c r="E448" s="194"/>
      <c r="F448" s="195"/>
      <c r="G448" s="195"/>
      <c r="H448" s="195"/>
      <c r="I448" s="196"/>
      <c r="J448" s="197"/>
      <c r="K448" s="197"/>
    </row>
    <row r="449" spans="3:11" ht="30" customHeight="1">
      <c r="C449" s="194"/>
      <c r="D449" s="194"/>
      <c r="E449" s="194"/>
      <c r="F449" s="195"/>
      <c r="G449" s="195"/>
      <c r="H449" s="195"/>
      <c r="I449" s="196"/>
      <c r="J449" s="197"/>
      <c r="K449" s="197"/>
    </row>
    <row r="450" spans="3:11" ht="30" customHeight="1">
      <c r="C450" s="194"/>
      <c r="D450" s="194"/>
      <c r="E450" s="194"/>
      <c r="F450" s="195"/>
      <c r="G450" s="195"/>
      <c r="H450" s="195"/>
      <c r="I450" s="196"/>
      <c r="J450" s="197"/>
      <c r="K450" s="197"/>
    </row>
    <row r="451" spans="3:11" ht="30" customHeight="1">
      <c r="C451" s="194"/>
      <c r="D451" s="194"/>
      <c r="E451" s="194"/>
      <c r="F451" s="195"/>
      <c r="G451" s="195"/>
      <c r="H451" s="195"/>
      <c r="I451" s="196"/>
      <c r="J451" s="197"/>
      <c r="K451" s="197"/>
    </row>
    <row r="452" spans="3:11" ht="30" customHeight="1">
      <c r="C452" s="194"/>
      <c r="D452" s="194"/>
      <c r="E452" s="194"/>
      <c r="F452" s="195"/>
      <c r="G452" s="195"/>
      <c r="H452" s="195"/>
      <c r="I452" s="196"/>
      <c r="J452" s="197"/>
      <c r="K452" s="197"/>
    </row>
    <row r="453" spans="3:11" ht="30" customHeight="1">
      <c r="C453" s="194"/>
      <c r="D453" s="194"/>
      <c r="E453" s="194"/>
      <c r="F453" s="195"/>
      <c r="G453" s="195"/>
      <c r="H453" s="195"/>
      <c r="I453" s="196"/>
      <c r="J453" s="197"/>
      <c r="K453" s="197"/>
    </row>
    <row r="454" spans="3:11" ht="30" customHeight="1">
      <c r="C454" s="194"/>
      <c r="D454" s="194"/>
      <c r="E454" s="194"/>
      <c r="F454" s="195"/>
      <c r="G454" s="195"/>
      <c r="H454" s="195"/>
      <c r="I454" s="196"/>
      <c r="J454" s="197"/>
      <c r="K454" s="197"/>
    </row>
    <row r="455" spans="3:11" ht="30" customHeight="1">
      <c r="C455" s="194"/>
      <c r="D455" s="194"/>
      <c r="E455" s="194"/>
      <c r="F455" s="195"/>
      <c r="G455" s="195"/>
      <c r="H455" s="195"/>
      <c r="I455" s="196"/>
      <c r="J455" s="197"/>
      <c r="K455" s="197"/>
    </row>
    <row r="456" spans="3:11" ht="30" customHeight="1">
      <c r="C456" s="194"/>
      <c r="D456" s="194"/>
      <c r="E456" s="194"/>
      <c r="F456" s="195"/>
      <c r="G456" s="195"/>
      <c r="H456" s="195"/>
      <c r="I456" s="196"/>
      <c r="J456" s="197"/>
      <c r="K456" s="197"/>
    </row>
    <row r="457" spans="3:11" ht="30" customHeight="1">
      <c r="C457" s="194"/>
      <c r="D457" s="194"/>
      <c r="E457" s="194"/>
      <c r="F457" s="195"/>
      <c r="G457" s="195"/>
      <c r="H457" s="195"/>
      <c r="I457" s="196"/>
      <c r="J457" s="197"/>
      <c r="K457" s="197"/>
    </row>
    <row r="458" spans="3:11" ht="30" customHeight="1">
      <c r="C458" s="194"/>
      <c r="D458" s="194"/>
      <c r="E458" s="194"/>
      <c r="F458" s="195"/>
      <c r="G458" s="195"/>
      <c r="H458" s="195"/>
      <c r="I458" s="196"/>
      <c r="J458" s="197"/>
      <c r="K458" s="197"/>
    </row>
    <row r="459" spans="3:11" ht="30" customHeight="1">
      <c r="C459" s="194"/>
      <c r="D459" s="194"/>
      <c r="E459" s="194"/>
      <c r="F459" s="195"/>
      <c r="G459" s="195"/>
      <c r="H459" s="195"/>
      <c r="I459" s="196"/>
      <c r="J459" s="197"/>
      <c r="K459" s="197"/>
    </row>
    <row r="460" spans="3:11" ht="30" customHeight="1">
      <c r="C460" s="194"/>
      <c r="D460" s="194"/>
      <c r="E460" s="194"/>
      <c r="F460" s="195"/>
      <c r="G460" s="195"/>
      <c r="H460" s="195"/>
      <c r="I460" s="196"/>
      <c r="J460" s="197"/>
      <c r="K460" s="197"/>
    </row>
    <row r="461" spans="3:11" ht="30" customHeight="1">
      <c r="C461" s="194"/>
      <c r="D461" s="194"/>
      <c r="E461" s="194"/>
      <c r="F461" s="195"/>
      <c r="G461" s="195"/>
      <c r="H461" s="195"/>
      <c r="I461" s="196"/>
      <c r="J461" s="197"/>
      <c r="K461" s="197"/>
    </row>
    <row r="462" spans="3:11" ht="30" customHeight="1">
      <c r="C462" s="194"/>
      <c r="D462" s="194"/>
      <c r="E462" s="194"/>
      <c r="F462" s="195"/>
      <c r="G462" s="195"/>
      <c r="H462" s="195"/>
      <c r="I462" s="196"/>
      <c r="J462" s="197"/>
      <c r="K462" s="197"/>
    </row>
    <row r="463" spans="3:11" ht="30" customHeight="1">
      <c r="C463" s="194"/>
      <c r="D463" s="194"/>
      <c r="E463" s="194"/>
      <c r="F463" s="195"/>
      <c r="G463" s="195"/>
      <c r="H463" s="195"/>
      <c r="I463" s="196"/>
      <c r="J463" s="197"/>
      <c r="K463" s="197"/>
    </row>
    <row r="464" spans="3:11" ht="30" customHeight="1">
      <c r="C464" s="194"/>
      <c r="D464" s="194"/>
      <c r="E464" s="194"/>
      <c r="F464" s="195"/>
      <c r="G464" s="195"/>
      <c r="H464" s="195"/>
      <c r="I464" s="196"/>
      <c r="J464" s="197"/>
      <c r="K464" s="197"/>
    </row>
    <row r="465" spans="3:11" ht="30" customHeight="1">
      <c r="C465" s="194"/>
      <c r="D465" s="194"/>
      <c r="E465" s="194"/>
      <c r="F465" s="195"/>
      <c r="G465" s="195"/>
      <c r="H465" s="195"/>
      <c r="I465" s="196"/>
      <c r="J465" s="197"/>
      <c r="K465" s="197"/>
    </row>
    <row r="466" spans="3:11" ht="30" customHeight="1">
      <c r="C466" s="194"/>
      <c r="D466" s="194"/>
      <c r="E466" s="194"/>
      <c r="F466" s="195"/>
      <c r="G466" s="195"/>
      <c r="H466" s="195"/>
      <c r="I466" s="196"/>
      <c r="J466" s="197"/>
      <c r="K466" s="197"/>
    </row>
    <row r="467" spans="3:11" ht="30" customHeight="1">
      <c r="C467" s="194"/>
      <c r="D467" s="194"/>
      <c r="E467" s="194"/>
      <c r="F467" s="195"/>
      <c r="G467" s="195"/>
      <c r="H467" s="195"/>
      <c r="I467" s="196"/>
      <c r="J467" s="197"/>
      <c r="K467" s="197"/>
    </row>
    <row r="468" spans="3:11" ht="30" customHeight="1">
      <c r="C468" s="194"/>
      <c r="D468" s="194"/>
      <c r="E468" s="194"/>
      <c r="F468" s="195"/>
      <c r="G468" s="195"/>
      <c r="H468" s="195"/>
      <c r="I468" s="196"/>
      <c r="J468" s="197"/>
      <c r="K468" s="197"/>
    </row>
    <row r="469" spans="3:11" ht="30" customHeight="1">
      <c r="C469" s="194"/>
      <c r="D469" s="194"/>
      <c r="E469" s="194"/>
      <c r="F469" s="195"/>
      <c r="G469" s="195"/>
      <c r="H469" s="195"/>
      <c r="I469" s="196"/>
      <c r="J469" s="197"/>
      <c r="K469" s="197"/>
    </row>
    <row r="470" spans="3:11" ht="30" customHeight="1">
      <c r="C470" s="194"/>
      <c r="D470" s="194"/>
      <c r="E470" s="194"/>
      <c r="F470" s="195"/>
      <c r="G470" s="195"/>
      <c r="H470" s="195"/>
      <c r="I470" s="196"/>
      <c r="J470" s="197"/>
      <c r="K470" s="197"/>
    </row>
    <row r="471" spans="3:11" ht="30" customHeight="1">
      <c r="C471" s="194"/>
      <c r="D471" s="194"/>
      <c r="E471" s="194"/>
      <c r="F471" s="195"/>
      <c r="G471" s="195"/>
      <c r="H471" s="195"/>
      <c r="I471" s="196"/>
      <c r="J471" s="197"/>
      <c r="K471" s="197"/>
    </row>
    <row r="472" spans="3:11" ht="30" customHeight="1">
      <c r="C472" s="194"/>
      <c r="D472" s="194"/>
      <c r="E472" s="194"/>
      <c r="F472" s="195"/>
      <c r="G472" s="195"/>
      <c r="H472" s="195"/>
      <c r="I472" s="196"/>
      <c r="J472" s="197"/>
      <c r="K472" s="197"/>
    </row>
    <row r="473" spans="3:11" ht="30" customHeight="1">
      <c r="C473" s="194"/>
      <c r="D473" s="194"/>
      <c r="E473" s="194"/>
      <c r="F473" s="195"/>
      <c r="G473" s="195"/>
      <c r="H473" s="195"/>
      <c r="I473" s="196"/>
      <c r="J473" s="197"/>
      <c r="K473" s="197"/>
    </row>
    <row r="474" spans="3:11" ht="30" customHeight="1">
      <c r="C474" s="194"/>
      <c r="D474" s="194"/>
      <c r="E474" s="194"/>
      <c r="F474" s="195"/>
      <c r="G474" s="195"/>
      <c r="H474" s="195"/>
      <c r="I474" s="196"/>
      <c r="J474" s="197"/>
      <c r="K474" s="197"/>
    </row>
    <row r="475" spans="3:11" ht="30" customHeight="1">
      <c r="C475" s="194"/>
      <c r="D475" s="194"/>
      <c r="E475" s="194"/>
      <c r="F475" s="195"/>
      <c r="G475" s="195"/>
      <c r="H475" s="195"/>
      <c r="I475" s="196"/>
      <c r="J475" s="197"/>
      <c r="K475" s="197"/>
    </row>
    <row r="476" spans="3:11" ht="30" customHeight="1">
      <c r="C476" s="194"/>
      <c r="D476" s="194"/>
      <c r="E476" s="194"/>
      <c r="F476" s="195"/>
      <c r="G476" s="195"/>
      <c r="H476" s="195"/>
      <c r="I476" s="196"/>
      <c r="J476" s="197"/>
      <c r="K476" s="197"/>
    </row>
    <row r="477" spans="3:11" ht="30" customHeight="1">
      <c r="C477" s="194"/>
      <c r="D477" s="194"/>
      <c r="E477" s="194"/>
      <c r="F477" s="195"/>
      <c r="G477" s="195"/>
      <c r="H477" s="195"/>
      <c r="I477" s="196"/>
      <c r="J477" s="197"/>
      <c r="K477" s="197"/>
    </row>
    <row r="478" spans="3:11" ht="30" customHeight="1">
      <c r="C478" s="194"/>
      <c r="D478" s="194"/>
      <c r="E478" s="194"/>
      <c r="F478" s="195"/>
      <c r="G478" s="195"/>
      <c r="H478" s="195"/>
      <c r="I478" s="196"/>
      <c r="J478" s="197"/>
      <c r="K478" s="197"/>
    </row>
    <row r="479" spans="3:11" ht="30" customHeight="1">
      <c r="C479" s="194"/>
      <c r="D479" s="194"/>
      <c r="E479" s="194"/>
      <c r="F479" s="195"/>
      <c r="G479" s="195"/>
      <c r="H479" s="195"/>
      <c r="I479" s="196"/>
      <c r="J479" s="197"/>
      <c r="K479" s="197"/>
    </row>
    <row r="480" spans="3:11" ht="30" customHeight="1">
      <c r="C480" s="194"/>
      <c r="D480" s="194"/>
      <c r="E480" s="194"/>
      <c r="F480" s="195"/>
      <c r="G480" s="195"/>
      <c r="H480" s="195"/>
      <c r="I480" s="196"/>
      <c r="J480" s="197"/>
      <c r="K480" s="197"/>
    </row>
    <row r="481" spans="3:11" ht="30" customHeight="1">
      <c r="C481" s="194"/>
      <c r="D481" s="194"/>
      <c r="E481" s="194"/>
      <c r="F481" s="195"/>
      <c r="G481" s="195"/>
      <c r="H481" s="195"/>
      <c r="I481" s="196"/>
      <c r="J481" s="197"/>
      <c r="K481" s="197"/>
    </row>
    <row r="482" spans="3:11" ht="30" customHeight="1">
      <c r="C482" s="194"/>
      <c r="D482" s="194"/>
      <c r="E482" s="194"/>
      <c r="F482" s="195"/>
      <c r="G482" s="195"/>
      <c r="H482" s="195"/>
      <c r="I482" s="196"/>
      <c r="J482" s="197"/>
      <c r="K482" s="197"/>
    </row>
    <row r="483" spans="3:11" ht="30" customHeight="1">
      <c r="C483" s="194"/>
      <c r="D483" s="194"/>
      <c r="E483" s="194"/>
      <c r="F483" s="195"/>
      <c r="G483" s="195"/>
      <c r="H483" s="195"/>
      <c r="I483" s="196"/>
      <c r="J483" s="197"/>
      <c r="K483" s="197"/>
    </row>
    <row r="484" spans="3:11" ht="30" customHeight="1">
      <c r="C484" s="194"/>
      <c r="D484" s="194"/>
      <c r="E484" s="194"/>
      <c r="F484" s="195"/>
      <c r="G484" s="195"/>
      <c r="H484" s="195"/>
      <c r="I484" s="196"/>
      <c r="J484" s="197"/>
      <c r="K484" s="197"/>
    </row>
    <row r="485" spans="3:11" ht="30" customHeight="1">
      <c r="C485" s="194"/>
      <c r="D485" s="194"/>
      <c r="E485" s="194"/>
      <c r="F485" s="195"/>
      <c r="G485" s="195"/>
      <c r="H485" s="195"/>
      <c r="I485" s="196"/>
      <c r="J485" s="197"/>
      <c r="K485" s="197"/>
    </row>
    <row r="486" spans="3:11" ht="30" customHeight="1">
      <c r="C486" s="194"/>
      <c r="D486" s="194"/>
      <c r="E486" s="194"/>
      <c r="F486" s="195"/>
      <c r="G486" s="195"/>
      <c r="H486" s="195"/>
      <c r="I486" s="196"/>
      <c r="J486" s="197"/>
      <c r="K486" s="197"/>
    </row>
    <row r="487" spans="3:11" ht="30" customHeight="1">
      <c r="C487" s="194"/>
      <c r="D487" s="194"/>
      <c r="E487" s="194"/>
      <c r="F487" s="195"/>
      <c r="G487" s="195"/>
      <c r="H487" s="195"/>
      <c r="I487" s="196"/>
      <c r="J487" s="197"/>
      <c r="K487" s="197"/>
    </row>
    <row r="488" spans="3:11" ht="30" customHeight="1">
      <c r="C488" s="194"/>
      <c r="D488" s="194"/>
      <c r="E488" s="194"/>
      <c r="F488" s="195"/>
      <c r="G488" s="195"/>
      <c r="H488" s="195"/>
      <c r="I488" s="196"/>
      <c r="J488" s="197"/>
      <c r="K488" s="197"/>
    </row>
    <row r="489" spans="3:11" ht="30" customHeight="1">
      <c r="C489" s="194"/>
      <c r="D489" s="194"/>
      <c r="E489" s="194"/>
      <c r="F489" s="195"/>
      <c r="G489" s="195"/>
      <c r="H489" s="195"/>
      <c r="I489" s="196"/>
      <c r="J489" s="197"/>
      <c r="K489" s="197"/>
    </row>
    <row r="490" spans="3:11" ht="30" customHeight="1">
      <c r="C490" s="194"/>
      <c r="D490" s="194"/>
      <c r="E490" s="194"/>
      <c r="F490" s="195"/>
      <c r="G490" s="195"/>
      <c r="H490" s="195"/>
      <c r="I490" s="196"/>
      <c r="J490" s="197"/>
      <c r="K490" s="197"/>
    </row>
    <row r="491" spans="3:11" ht="30" customHeight="1">
      <c r="C491" s="194"/>
      <c r="D491" s="194"/>
      <c r="E491" s="194"/>
      <c r="F491" s="195"/>
      <c r="G491" s="195"/>
      <c r="H491" s="195"/>
      <c r="I491" s="196"/>
      <c r="J491" s="197"/>
      <c r="K491" s="197"/>
    </row>
    <row r="492" spans="3:11" ht="30" customHeight="1">
      <c r="C492" s="194"/>
      <c r="D492" s="194"/>
      <c r="E492" s="194"/>
      <c r="F492" s="195"/>
      <c r="G492" s="195"/>
      <c r="H492" s="195"/>
      <c r="I492" s="196"/>
      <c r="J492" s="197"/>
      <c r="K492" s="197"/>
    </row>
    <row r="493" spans="3:11" ht="30" customHeight="1">
      <c r="C493" s="194"/>
      <c r="D493" s="194"/>
      <c r="E493" s="194"/>
      <c r="F493" s="195"/>
      <c r="G493" s="195"/>
      <c r="H493" s="195"/>
      <c r="I493" s="196"/>
      <c r="J493" s="197"/>
      <c r="K493" s="197"/>
    </row>
    <row r="494" spans="3:11" ht="30" customHeight="1">
      <c r="C494" s="194"/>
      <c r="D494" s="194"/>
      <c r="E494" s="194"/>
      <c r="F494" s="195"/>
      <c r="G494" s="195"/>
      <c r="H494" s="195"/>
      <c r="I494" s="196"/>
      <c r="J494" s="197"/>
      <c r="K494" s="197"/>
    </row>
    <row r="495" spans="3:11" ht="30" customHeight="1">
      <c r="C495" s="194"/>
      <c r="D495" s="194"/>
      <c r="E495" s="194"/>
      <c r="F495" s="195"/>
      <c r="G495" s="195"/>
      <c r="H495" s="195"/>
      <c r="I495" s="196"/>
      <c r="J495" s="197"/>
      <c r="K495" s="197"/>
    </row>
    <row r="496" spans="3:11" ht="30" customHeight="1">
      <c r="C496" s="194"/>
      <c r="D496" s="194"/>
      <c r="E496" s="194"/>
      <c r="F496" s="195"/>
      <c r="G496" s="195"/>
      <c r="H496" s="195"/>
      <c r="I496" s="196"/>
      <c r="J496" s="197"/>
      <c r="K496" s="197"/>
    </row>
    <row r="497" spans="3:11" ht="30" customHeight="1">
      <c r="C497" s="194"/>
      <c r="D497" s="194"/>
      <c r="E497" s="194"/>
      <c r="F497" s="195"/>
      <c r="G497" s="195"/>
      <c r="H497" s="195"/>
      <c r="I497" s="196"/>
      <c r="J497" s="197"/>
      <c r="K497" s="197"/>
    </row>
    <row r="498" spans="3:11" ht="30" customHeight="1">
      <c r="C498" s="194"/>
      <c r="D498" s="194"/>
      <c r="E498" s="194"/>
      <c r="F498" s="195"/>
      <c r="G498" s="195"/>
      <c r="H498" s="195"/>
      <c r="I498" s="196"/>
      <c r="J498" s="197"/>
      <c r="K498" s="197"/>
    </row>
    <row r="499" spans="3:11" ht="30" customHeight="1">
      <c r="C499" s="194"/>
      <c r="D499" s="194"/>
      <c r="E499" s="194"/>
      <c r="F499" s="195"/>
      <c r="G499" s="195"/>
      <c r="H499" s="195"/>
      <c r="I499" s="196"/>
      <c r="J499" s="197"/>
      <c r="K499" s="197"/>
    </row>
    <row r="500" spans="3:11" ht="30" customHeight="1">
      <c r="C500" s="194"/>
      <c r="D500" s="194"/>
      <c r="E500" s="194"/>
      <c r="F500" s="195"/>
      <c r="G500" s="195"/>
      <c r="H500" s="195"/>
      <c r="I500" s="196"/>
      <c r="J500" s="197"/>
      <c r="K500" s="197"/>
    </row>
    <row r="501" spans="3:11" ht="30" customHeight="1">
      <c r="C501" s="194"/>
      <c r="D501" s="194"/>
      <c r="E501" s="194"/>
      <c r="F501" s="195"/>
      <c r="G501" s="195"/>
      <c r="H501" s="195"/>
      <c r="I501" s="196"/>
      <c r="J501" s="197"/>
      <c r="K501" s="197"/>
    </row>
    <row r="502" spans="3:11" ht="30" customHeight="1">
      <c r="C502" s="194"/>
      <c r="D502" s="194"/>
      <c r="E502" s="194"/>
      <c r="F502" s="195"/>
      <c r="G502" s="195"/>
      <c r="H502" s="195"/>
      <c r="I502" s="196"/>
      <c r="J502" s="197"/>
      <c r="K502" s="197"/>
    </row>
    <row r="503" spans="3:11" ht="30" customHeight="1">
      <c r="C503" s="194"/>
      <c r="D503" s="194"/>
      <c r="E503" s="194"/>
      <c r="F503" s="195"/>
      <c r="G503" s="195"/>
      <c r="H503" s="195"/>
      <c r="I503" s="196"/>
      <c r="J503" s="197"/>
      <c r="K503" s="197"/>
    </row>
    <row r="504" spans="3:11" ht="30" customHeight="1">
      <c r="C504" s="194"/>
      <c r="D504" s="194"/>
      <c r="E504" s="194"/>
      <c r="F504" s="195"/>
      <c r="G504" s="195"/>
      <c r="H504" s="195"/>
      <c r="I504" s="196"/>
      <c r="J504" s="197"/>
      <c r="K504" s="197"/>
    </row>
    <row r="505" spans="3:11" ht="30" customHeight="1">
      <c r="C505" s="194"/>
      <c r="D505" s="194"/>
      <c r="E505" s="194"/>
      <c r="F505" s="195"/>
      <c r="G505" s="195"/>
      <c r="H505" s="195"/>
      <c r="I505" s="196"/>
      <c r="J505" s="197"/>
      <c r="K505" s="197"/>
    </row>
    <row r="506" spans="3:11" ht="30" customHeight="1">
      <c r="C506" s="194"/>
      <c r="D506" s="194"/>
      <c r="E506" s="194"/>
      <c r="F506" s="195"/>
      <c r="G506" s="195"/>
      <c r="H506" s="195"/>
      <c r="I506" s="196"/>
      <c r="J506" s="197"/>
      <c r="K506" s="197"/>
    </row>
    <row r="507" spans="3:11" ht="30" customHeight="1">
      <c r="C507" s="194"/>
      <c r="D507" s="194"/>
      <c r="E507" s="194"/>
      <c r="F507" s="195"/>
      <c r="G507" s="195"/>
      <c r="H507" s="195"/>
      <c r="I507" s="196"/>
      <c r="J507" s="197"/>
      <c r="K507" s="197"/>
    </row>
    <row r="508" spans="3:11" ht="30" customHeight="1">
      <c r="C508" s="194"/>
      <c r="D508" s="194"/>
      <c r="E508" s="194"/>
      <c r="F508" s="195"/>
      <c r="G508" s="195"/>
      <c r="H508" s="195"/>
      <c r="I508" s="196"/>
      <c r="J508" s="197"/>
      <c r="K508" s="197"/>
    </row>
    <row r="509" spans="3:11" ht="30" customHeight="1">
      <c r="C509" s="194"/>
      <c r="D509" s="194"/>
      <c r="E509" s="194"/>
      <c r="F509" s="195"/>
      <c r="G509" s="195"/>
      <c r="H509" s="195"/>
      <c r="I509" s="196"/>
      <c r="J509" s="197"/>
      <c r="K509" s="197"/>
    </row>
    <row r="510" spans="3:11" ht="30" customHeight="1">
      <c r="C510" s="194"/>
      <c r="D510" s="194"/>
      <c r="E510" s="194"/>
      <c r="F510" s="195"/>
      <c r="G510" s="195"/>
      <c r="H510" s="195"/>
      <c r="I510" s="196"/>
      <c r="J510" s="197"/>
      <c r="K510" s="197"/>
    </row>
    <row r="511" spans="3:11" ht="30" customHeight="1">
      <c r="C511" s="194"/>
      <c r="D511" s="194"/>
      <c r="E511" s="194"/>
      <c r="F511" s="195"/>
      <c r="G511" s="195"/>
      <c r="H511" s="195"/>
      <c r="I511" s="196"/>
      <c r="J511" s="197"/>
      <c r="K511" s="197"/>
    </row>
    <row r="512" spans="3:11" ht="30" customHeight="1">
      <c r="C512" s="194"/>
      <c r="D512" s="194"/>
      <c r="E512" s="194"/>
      <c r="F512" s="195"/>
      <c r="G512" s="195"/>
      <c r="H512" s="195"/>
      <c r="I512" s="196"/>
      <c r="J512" s="197"/>
      <c r="K512" s="197"/>
    </row>
    <row r="513" spans="3:11" ht="30" customHeight="1">
      <c r="C513" s="194"/>
      <c r="D513" s="194"/>
      <c r="E513" s="194"/>
      <c r="F513" s="195"/>
      <c r="G513" s="195"/>
      <c r="H513" s="195"/>
      <c r="I513" s="196"/>
      <c r="J513" s="197"/>
      <c r="K513" s="197"/>
    </row>
    <row r="514" spans="3:11" ht="30" customHeight="1">
      <c r="C514" s="194"/>
      <c r="D514" s="194"/>
      <c r="E514" s="194"/>
      <c r="F514" s="195"/>
      <c r="G514" s="195"/>
      <c r="H514" s="195"/>
      <c r="I514" s="196"/>
      <c r="J514" s="197"/>
      <c r="K514" s="197"/>
    </row>
    <row r="515" spans="3:11" ht="30" customHeight="1">
      <c r="C515" s="194"/>
      <c r="D515" s="194"/>
      <c r="E515" s="194"/>
      <c r="F515" s="195"/>
      <c r="G515" s="195"/>
      <c r="H515" s="195"/>
      <c r="I515" s="196"/>
      <c r="J515" s="197"/>
      <c r="K515" s="197"/>
    </row>
    <row r="516" spans="3:11" ht="30" customHeight="1">
      <c r="C516" s="194"/>
      <c r="D516" s="194"/>
      <c r="E516" s="194"/>
      <c r="F516" s="195"/>
      <c r="G516" s="195"/>
      <c r="H516" s="195"/>
      <c r="I516" s="196"/>
      <c r="J516" s="197"/>
      <c r="K516" s="197"/>
    </row>
    <row r="517" spans="3:11" ht="30" customHeight="1">
      <c r="C517" s="194"/>
      <c r="D517" s="194"/>
      <c r="E517" s="194"/>
      <c r="F517" s="195"/>
      <c r="G517" s="195"/>
      <c r="H517" s="195"/>
      <c r="I517" s="196"/>
      <c r="J517" s="197"/>
      <c r="K517" s="197"/>
    </row>
    <row r="518" spans="3:11" ht="30" customHeight="1">
      <c r="C518" s="194"/>
      <c r="D518" s="194"/>
      <c r="E518" s="194"/>
      <c r="F518" s="195"/>
      <c r="G518" s="195"/>
      <c r="H518" s="195"/>
      <c r="I518" s="196"/>
      <c r="J518" s="197"/>
      <c r="K518" s="197"/>
    </row>
    <row r="519" spans="3:11" ht="30" customHeight="1">
      <c r="C519" s="194"/>
      <c r="D519" s="194"/>
      <c r="E519" s="194"/>
      <c r="F519" s="195"/>
      <c r="G519" s="195"/>
      <c r="H519" s="195"/>
      <c r="I519" s="196"/>
      <c r="J519" s="197"/>
      <c r="K519" s="197"/>
    </row>
    <row r="520" spans="3:11" ht="30" customHeight="1">
      <c r="C520" s="194"/>
      <c r="D520" s="194"/>
      <c r="E520" s="194"/>
      <c r="F520" s="195"/>
      <c r="G520" s="195"/>
      <c r="H520" s="195"/>
      <c r="I520" s="196"/>
      <c r="J520" s="197"/>
      <c r="K520" s="197"/>
    </row>
    <row r="521" spans="3:11" ht="30" customHeight="1">
      <c r="C521" s="194"/>
      <c r="D521" s="194"/>
      <c r="E521" s="194"/>
      <c r="F521" s="195"/>
      <c r="G521" s="195"/>
      <c r="H521" s="195"/>
      <c r="I521" s="196"/>
      <c r="J521" s="197"/>
      <c r="K521" s="197"/>
    </row>
    <row r="522" spans="3:11" ht="30" customHeight="1">
      <c r="C522" s="194"/>
      <c r="D522" s="194"/>
      <c r="E522" s="194"/>
      <c r="F522" s="195"/>
      <c r="G522" s="195"/>
      <c r="H522" s="195"/>
      <c r="I522" s="196"/>
      <c r="J522" s="197"/>
      <c r="K522" s="197"/>
    </row>
    <row r="523" spans="3:11" ht="30" customHeight="1">
      <c r="C523" s="194"/>
      <c r="D523" s="194"/>
      <c r="E523" s="194"/>
      <c r="F523" s="195"/>
      <c r="G523" s="195"/>
      <c r="H523" s="195"/>
      <c r="I523" s="196"/>
      <c r="J523" s="197"/>
      <c r="K523" s="197"/>
    </row>
    <row r="524" spans="3:11" ht="30" customHeight="1">
      <c r="C524" s="194"/>
      <c r="D524" s="194"/>
      <c r="E524" s="194"/>
      <c r="F524" s="195"/>
      <c r="G524" s="195"/>
      <c r="H524" s="195"/>
      <c r="I524" s="196"/>
      <c r="J524" s="197"/>
      <c r="K524" s="197"/>
    </row>
    <row r="525" spans="3:11" ht="30" customHeight="1">
      <c r="C525" s="194"/>
      <c r="D525" s="194"/>
      <c r="E525" s="194"/>
      <c r="F525" s="195"/>
      <c r="G525" s="195"/>
      <c r="H525" s="195"/>
      <c r="I525" s="196"/>
      <c r="J525" s="197"/>
      <c r="K525" s="197"/>
    </row>
    <row r="526" spans="3:11" ht="30" customHeight="1">
      <c r="C526" s="194"/>
      <c r="D526" s="194"/>
      <c r="E526" s="194"/>
      <c r="F526" s="195"/>
      <c r="G526" s="195"/>
      <c r="H526" s="195"/>
      <c r="I526" s="196"/>
      <c r="J526" s="197"/>
      <c r="K526" s="197"/>
    </row>
    <row r="527" spans="3:11" ht="30" customHeight="1">
      <c r="C527" s="194"/>
      <c r="D527" s="194"/>
      <c r="E527" s="194"/>
      <c r="F527" s="195"/>
      <c r="G527" s="195"/>
      <c r="H527" s="195"/>
      <c r="I527" s="196"/>
      <c r="J527" s="197"/>
      <c r="K527" s="197"/>
    </row>
    <row r="528" spans="3:11" ht="30" customHeight="1">
      <c r="C528" s="194"/>
      <c r="D528" s="194"/>
      <c r="E528" s="194"/>
      <c r="F528" s="195"/>
      <c r="G528" s="195"/>
      <c r="H528" s="195"/>
      <c r="I528" s="196"/>
      <c r="J528" s="197"/>
      <c r="K528" s="197"/>
    </row>
    <row r="529" spans="3:11" ht="30" customHeight="1">
      <c r="C529" s="194"/>
      <c r="D529" s="194"/>
      <c r="E529" s="194"/>
      <c r="F529" s="195"/>
      <c r="G529" s="195"/>
      <c r="H529" s="195"/>
      <c r="I529" s="196"/>
      <c r="J529" s="197"/>
      <c r="K529" s="197"/>
    </row>
    <row r="530" spans="3:11" ht="30" customHeight="1">
      <c r="C530" s="194"/>
      <c r="D530" s="194"/>
      <c r="E530" s="194"/>
      <c r="F530" s="195"/>
      <c r="G530" s="195"/>
      <c r="H530" s="195"/>
      <c r="I530" s="196"/>
      <c r="J530" s="197"/>
      <c r="K530" s="197"/>
    </row>
    <row r="531" spans="3:11" ht="30" customHeight="1">
      <c r="C531" s="194"/>
      <c r="D531" s="194"/>
      <c r="E531" s="194"/>
      <c r="F531" s="195"/>
      <c r="G531" s="195"/>
      <c r="H531" s="195"/>
      <c r="I531" s="196"/>
      <c r="J531" s="197"/>
      <c r="K531" s="197"/>
    </row>
    <row r="532" spans="3:11" ht="30" customHeight="1">
      <c r="C532" s="194"/>
      <c r="D532" s="194"/>
      <c r="E532" s="194"/>
      <c r="F532" s="195"/>
      <c r="G532" s="195"/>
      <c r="H532" s="195"/>
      <c r="I532" s="196"/>
      <c r="J532" s="197"/>
      <c r="K532" s="197"/>
    </row>
    <row r="533" spans="3:11" ht="30" customHeight="1">
      <c r="C533" s="194"/>
      <c r="D533" s="194"/>
      <c r="E533" s="194"/>
      <c r="F533" s="195"/>
      <c r="G533" s="195"/>
      <c r="H533" s="195"/>
      <c r="I533" s="196"/>
      <c r="J533" s="197"/>
      <c r="K533" s="197"/>
    </row>
    <row r="534" spans="3:11" ht="30" customHeight="1">
      <c r="C534" s="194"/>
      <c r="D534" s="194"/>
      <c r="E534" s="194"/>
      <c r="F534" s="195"/>
      <c r="G534" s="195"/>
      <c r="H534" s="195"/>
      <c r="I534" s="196"/>
      <c r="J534" s="197"/>
      <c r="K534" s="197"/>
    </row>
    <row r="535" spans="3:11" ht="30" customHeight="1">
      <c r="C535" s="194"/>
      <c r="D535" s="194"/>
      <c r="E535" s="194"/>
      <c r="F535" s="195"/>
      <c r="G535" s="195"/>
      <c r="H535" s="195"/>
      <c r="I535" s="196"/>
      <c r="J535" s="197"/>
      <c r="K535" s="197"/>
    </row>
    <row r="536" spans="3:11" ht="30" customHeight="1">
      <c r="C536" s="194"/>
      <c r="D536" s="194"/>
      <c r="E536" s="194"/>
      <c r="F536" s="195"/>
      <c r="G536" s="195"/>
      <c r="H536" s="195"/>
      <c r="I536" s="196"/>
      <c r="J536" s="197"/>
      <c r="K536" s="197"/>
    </row>
    <row r="537" spans="3:11" ht="30" customHeight="1">
      <c r="C537" s="194"/>
      <c r="D537" s="194"/>
      <c r="E537" s="194"/>
      <c r="F537" s="195"/>
      <c r="G537" s="195"/>
      <c r="H537" s="195"/>
      <c r="I537" s="196"/>
      <c r="J537" s="197"/>
      <c r="K537" s="197"/>
    </row>
    <row r="538" spans="3:11" ht="30" customHeight="1">
      <c r="C538" s="194"/>
      <c r="D538" s="194"/>
      <c r="E538" s="194"/>
      <c r="F538" s="195"/>
      <c r="G538" s="195"/>
      <c r="H538" s="195"/>
      <c r="I538" s="196"/>
      <c r="J538" s="197"/>
      <c r="K538" s="197"/>
    </row>
    <row r="539" spans="3:11" ht="30" customHeight="1">
      <c r="C539" s="194"/>
      <c r="D539" s="194"/>
      <c r="E539" s="194"/>
      <c r="F539" s="195"/>
      <c r="G539" s="195"/>
      <c r="H539" s="195"/>
      <c r="I539" s="196"/>
      <c r="J539" s="197"/>
      <c r="K539" s="197"/>
    </row>
    <row r="540" spans="3:11" ht="30" customHeight="1">
      <c r="C540" s="194"/>
      <c r="D540" s="194"/>
      <c r="E540" s="194"/>
      <c r="F540" s="195"/>
      <c r="G540" s="195"/>
      <c r="H540" s="195"/>
      <c r="I540" s="196"/>
      <c r="J540" s="197"/>
      <c r="K540" s="197"/>
    </row>
    <row r="541" spans="3:11" ht="30" customHeight="1">
      <c r="C541" s="194"/>
      <c r="D541" s="194"/>
      <c r="E541" s="194"/>
      <c r="F541" s="195"/>
      <c r="G541" s="195"/>
      <c r="H541" s="195"/>
      <c r="I541" s="196"/>
      <c r="J541" s="197"/>
      <c r="K541" s="197"/>
    </row>
    <row r="542" spans="3:11" ht="30" customHeight="1">
      <c r="C542" s="194"/>
      <c r="D542" s="194"/>
      <c r="E542" s="194"/>
      <c r="F542" s="195"/>
      <c r="G542" s="195"/>
      <c r="H542" s="195"/>
      <c r="I542" s="196"/>
      <c r="J542" s="197"/>
      <c r="K542" s="197"/>
    </row>
    <row r="543" spans="3:11" ht="30" customHeight="1">
      <c r="C543" s="194"/>
      <c r="D543" s="194"/>
      <c r="E543" s="194"/>
      <c r="F543" s="195"/>
      <c r="G543" s="195"/>
      <c r="H543" s="195"/>
      <c r="I543" s="196"/>
      <c r="J543" s="197"/>
      <c r="K543" s="197"/>
    </row>
    <row r="544" spans="3:11" ht="30" customHeight="1">
      <c r="C544" s="194"/>
      <c r="D544" s="194"/>
      <c r="E544" s="194"/>
      <c r="F544" s="195"/>
      <c r="G544" s="195"/>
      <c r="H544" s="195"/>
      <c r="I544" s="196"/>
      <c r="J544" s="197"/>
      <c r="K544" s="197"/>
    </row>
    <row r="545" spans="3:11" ht="30" customHeight="1">
      <c r="C545" s="194"/>
      <c r="D545" s="194"/>
      <c r="E545" s="194"/>
      <c r="F545" s="195"/>
      <c r="G545" s="195"/>
      <c r="H545" s="195"/>
      <c r="I545" s="196"/>
      <c r="J545" s="197"/>
      <c r="K545" s="197"/>
    </row>
    <row r="546" spans="3:11" ht="30" customHeight="1">
      <c r="C546" s="194"/>
      <c r="D546" s="194"/>
      <c r="E546" s="194"/>
      <c r="F546" s="195"/>
      <c r="G546" s="195"/>
      <c r="H546" s="195"/>
      <c r="I546" s="196"/>
      <c r="J546" s="197"/>
      <c r="K546" s="197"/>
    </row>
    <row r="547" spans="3:11" ht="30" customHeight="1">
      <c r="C547" s="194"/>
      <c r="D547" s="194"/>
      <c r="E547" s="194"/>
      <c r="F547" s="195"/>
      <c r="G547" s="195"/>
      <c r="H547" s="195"/>
      <c r="I547" s="196"/>
      <c r="J547" s="197"/>
      <c r="K547" s="197"/>
    </row>
    <row r="548" spans="3:11" ht="30" customHeight="1">
      <c r="C548" s="194"/>
      <c r="D548" s="194"/>
      <c r="E548" s="194"/>
      <c r="F548" s="195"/>
      <c r="G548" s="195"/>
      <c r="H548" s="195"/>
      <c r="I548" s="196"/>
      <c r="J548" s="197"/>
      <c r="K548" s="197"/>
    </row>
    <row r="549" spans="3:11" ht="30" customHeight="1">
      <c r="C549" s="194"/>
      <c r="D549" s="194"/>
      <c r="E549" s="194"/>
      <c r="F549" s="195"/>
      <c r="G549" s="195"/>
      <c r="H549" s="195"/>
      <c r="I549" s="196"/>
      <c r="J549" s="197"/>
      <c r="K549" s="197"/>
    </row>
    <row r="550" spans="3:11" ht="30" customHeight="1">
      <c r="C550" s="194"/>
      <c r="D550" s="194"/>
      <c r="E550" s="194"/>
      <c r="F550" s="195"/>
      <c r="G550" s="195"/>
      <c r="H550" s="195"/>
      <c r="I550" s="196"/>
      <c r="J550" s="197"/>
      <c r="K550" s="197"/>
    </row>
    <row r="551" spans="3:11" ht="30" customHeight="1">
      <c r="C551" s="194"/>
      <c r="D551" s="194"/>
      <c r="E551" s="194"/>
      <c r="F551" s="195"/>
      <c r="G551" s="195"/>
      <c r="H551" s="195"/>
      <c r="I551" s="196"/>
      <c r="J551" s="197"/>
      <c r="K551" s="197"/>
    </row>
    <row r="552" spans="3:11" ht="30" customHeight="1">
      <c r="C552" s="194"/>
      <c r="D552" s="194"/>
      <c r="E552" s="194"/>
      <c r="F552" s="195"/>
      <c r="G552" s="195"/>
      <c r="H552" s="195"/>
      <c r="I552" s="196"/>
      <c r="J552" s="197"/>
      <c r="K552" s="197"/>
    </row>
    <row r="553" spans="3:11" ht="30" customHeight="1">
      <c r="C553" s="194"/>
      <c r="D553" s="194"/>
      <c r="E553" s="194"/>
      <c r="F553" s="195"/>
      <c r="G553" s="195"/>
      <c r="H553" s="195"/>
      <c r="I553" s="196"/>
      <c r="J553" s="197"/>
      <c r="K553" s="197"/>
    </row>
    <row r="554" spans="3:11" ht="30" customHeight="1">
      <c r="C554" s="194"/>
      <c r="D554" s="194"/>
      <c r="E554" s="194"/>
      <c r="F554" s="195"/>
      <c r="G554" s="195"/>
      <c r="H554" s="195"/>
      <c r="I554" s="196"/>
      <c r="J554" s="197"/>
      <c r="K554" s="197"/>
    </row>
    <row r="555" spans="3:11" ht="30" customHeight="1">
      <c r="C555" s="194"/>
      <c r="D555" s="194"/>
      <c r="E555" s="194"/>
      <c r="F555" s="195"/>
      <c r="G555" s="195"/>
      <c r="H555" s="195"/>
      <c r="I555" s="196"/>
      <c r="J555" s="197"/>
      <c r="K555" s="197"/>
    </row>
    <row r="556" spans="3:11" ht="30" customHeight="1">
      <c r="C556" s="194"/>
      <c r="D556" s="194"/>
      <c r="E556" s="194"/>
      <c r="F556" s="195"/>
      <c r="G556" s="195"/>
      <c r="H556" s="195"/>
      <c r="I556" s="196"/>
      <c r="J556" s="197"/>
      <c r="K556" s="197"/>
    </row>
    <row r="557" spans="3:11" ht="30" customHeight="1">
      <c r="C557" s="194"/>
      <c r="D557" s="194"/>
      <c r="E557" s="194"/>
      <c r="F557" s="195"/>
      <c r="G557" s="195"/>
      <c r="H557" s="195"/>
      <c r="I557" s="196"/>
      <c r="J557" s="197"/>
      <c r="K557" s="197"/>
    </row>
    <row r="558" spans="3:11" ht="30" customHeight="1">
      <c r="C558" s="194"/>
      <c r="D558" s="194"/>
      <c r="E558" s="194"/>
      <c r="F558" s="195"/>
      <c r="G558" s="195"/>
      <c r="H558" s="195"/>
      <c r="I558" s="196"/>
      <c r="J558" s="197"/>
      <c r="K558" s="197"/>
    </row>
    <row r="559" spans="3:11" ht="30" customHeight="1">
      <c r="C559" s="194"/>
      <c r="D559" s="194"/>
      <c r="E559" s="194"/>
      <c r="F559" s="195"/>
      <c r="G559" s="195"/>
      <c r="H559" s="195"/>
      <c r="I559" s="196"/>
      <c r="J559" s="197"/>
      <c r="K559" s="197"/>
    </row>
    <row r="560" spans="3:11" ht="30" customHeight="1">
      <c r="C560" s="194"/>
      <c r="D560" s="194"/>
      <c r="E560" s="194"/>
      <c r="F560" s="195"/>
      <c r="G560" s="195"/>
      <c r="H560" s="195"/>
      <c r="I560" s="196"/>
      <c r="J560" s="197"/>
      <c r="K560" s="197"/>
    </row>
    <row r="561" spans="3:11" ht="30" customHeight="1">
      <c r="C561" s="194"/>
      <c r="D561" s="194"/>
      <c r="E561" s="194"/>
      <c r="F561" s="195"/>
      <c r="G561" s="195"/>
      <c r="H561" s="195"/>
      <c r="I561" s="196"/>
      <c r="J561" s="197"/>
      <c r="K561" s="197"/>
    </row>
    <row r="562" spans="3:11" ht="30" customHeight="1">
      <c r="C562" s="194"/>
      <c r="D562" s="194"/>
      <c r="E562" s="194"/>
      <c r="F562" s="195"/>
      <c r="G562" s="195"/>
      <c r="H562" s="195"/>
      <c r="I562" s="196"/>
      <c r="J562" s="197"/>
      <c r="K562" s="197"/>
    </row>
    <row r="563" spans="3:11" ht="30" customHeight="1">
      <c r="C563" s="194"/>
      <c r="D563" s="194"/>
      <c r="E563" s="194"/>
      <c r="F563" s="195"/>
      <c r="G563" s="195"/>
      <c r="H563" s="195"/>
      <c r="I563" s="196"/>
      <c r="J563" s="197"/>
      <c r="K563" s="197"/>
    </row>
    <row r="564" spans="3:11" ht="30" customHeight="1">
      <c r="C564" s="194"/>
      <c r="D564" s="194"/>
      <c r="E564" s="194"/>
      <c r="F564" s="195"/>
      <c r="G564" s="195"/>
      <c r="H564" s="195"/>
      <c r="I564" s="196"/>
      <c r="J564" s="197"/>
      <c r="K564" s="197"/>
    </row>
    <row r="565" spans="3:11" ht="30" customHeight="1">
      <c r="C565" s="194"/>
      <c r="D565" s="194"/>
      <c r="E565" s="194"/>
      <c r="F565" s="195"/>
      <c r="G565" s="195"/>
      <c r="H565" s="195"/>
      <c r="I565" s="196"/>
      <c r="J565" s="197"/>
      <c r="K565" s="197"/>
    </row>
    <row r="566" spans="3:11" ht="30" customHeight="1">
      <c r="C566" s="194"/>
      <c r="D566" s="194"/>
      <c r="E566" s="194"/>
      <c r="F566" s="195"/>
      <c r="G566" s="195"/>
      <c r="H566" s="195"/>
      <c r="I566" s="196"/>
      <c r="J566" s="197"/>
      <c r="K566" s="197"/>
    </row>
    <row r="567" spans="3:11" ht="30" customHeight="1">
      <c r="C567" s="194"/>
      <c r="D567" s="194"/>
      <c r="E567" s="194"/>
      <c r="F567" s="195"/>
      <c r="G567" s="195"/>
      <c r="H567" s="195"/>
      <c r="I567" s="196"/>
      <c r="J567" s="197"/>
      <c r="K567" s="197"/>
    </row>
    <row r="568" spans="3:11" ht="30" customHeight="1">
      <c r="C568" s="194"/>
      <c r="D568" s="194"/>
      <c r="E568" s="194"/>
      <c r="F568" s="195"/>
      <c r="G568" s="195"/>
      <c r="H568" s="195"/>
      <c r="I568" s="196"/>
      <c r="J568" s="197"/>
      <c r="K568" s="197"/>
    </row>
    <row r="569" spans="3:11" ht="30" customHeight="1">
      <c r="C569" s="194"/>
      <c r="D569" s="194"/>
      <c r="E569" s="194"/>
      <c r="F569" s="195"/>
      <c r="G569" s="195"/>
      <c r="H569" s="195"/>
      <c r="I569" s="196"/>
      <c r="J569" s="197"/>
      <c r="K569" s="197"/>
    </row>
    <row r="570" spans="3:11" ht="30" customHeight="1">
      <c r="C570" s="194"/>
      <c r="D570" s="194"/>
      <c r="E570" s="194"/>
      <c r="F570" s="195"/>
      <c r="G570" s="195"/>
      <c r="H570" s="195"/>
      <c r="I570" s="196"/>
      <c r="J570" s="197"/>
      <c r="K570" s="197"/>
    </row>
    <row r="571" spans="3:11" ht="30" customHeight="1">
      <c r="C571" s="194"/>
      <c r="D571" s="194"/>
      <c r="E571" s="194"/>
      <c r="F571" s="195"/>
      <c r="G571" s="195"/>
      <c r="H571" s="195"/>
      <c r="I571" s="196"/>
      <c r="J571" s="197"/>
      <c r="K571" s="197"/>
    </row>
    <row r="572" spans="3:11" ht="30" customHeight="1">
      <c r="C572" s="194"/>
      <c r="D572" s="194"/>
      <c r="E572" s="194"/>
      <c r="F572" s="195"/>
      <c r="G572" s="195"/>
      <c r="H572" s="195"/>
      <c r="I572" s="196"/>
      <c r="J572" s="197"/>
      <c r="K572" s="197"/>
    </row>
    <row r="573" spans="3:11" ht="30" customHeight="1">
      <c r="C573" s="194"/>
      <c r="D573" s="194"/>
      <c r="E573" s="194"/>
      <c r="F573" s="195"/>
      <c r="G573" s="195"/>
      <c r="H573" s="195"/>
      <c r="I573" s="196"/>
      <c r="J573" s="197"/>
      <c r="K573" s="197"/>
    </row>
    <row r="574" spans="3:11" ht="30" customHeight="1">
      <c r="C574" s="194"/>
      <c r="D574" s="194"/>
      <c r="E574" s="194"/>
      <c r="F574" s="195"/>
      <c r="G574" s="195"/>
      <c r="H574" s="195"/>
      <c r="I574" s="196"/>
      <c r="J574" s="197"/>
      <c r="K574" s="197"/>
    </row>
    <row r="575" spans="3:11" ht="30" customHeight="1">
      <c r="C575" s="194"/>
      <c r="D575" s="194"/>
      <c r="E575" s="194"/>
      <c r="F575" s="195"/>
      <c r="G575" s="195"/>
      <c r="H575" s="195"/>
      <c r="I575" s="196"/>
      <c r="J575" s="197"/>
      <c r="K575" s="197"/>
    </row>
    <row r="576" spans="3:11" ht="30" customHeight="1">
      <c r="C576" s="194"/>
      <c r="D576" s="194"/>
      <c r="E576" s="194"/>
      <c r="F576" s="195"/>
      <c r="G576" s="195"/>
      <c r="H576" s="195"/>
      <c r="I576" s="196"/>
      <c r="J576" s="197"/>
      <c r="K576" s="197"/>
    </row>
    <row r="577" spans="3:11" ht="30" customHeight="1">
      <c r="C577" s="194"/>
      <c r="D577" s="194"/>
      <c r="E577" s="194"/>
      <c r="F577" s="195"/>
      <c r="G577" s="195"/>
      <c r="H577" s="195"/>
      <c r="I577" s="196"/>
      <c r="J577" s="197"/>
      <c r="K577" s="197"/>
    </row>
    <row r="578" spans="3:11" ht="30" customHeight="1">
      <c r="C578" s="194"/>
      <c r="D578" s="194"/>
      <c r="E578" s="194"/>
      <c r="F578" s="195"/>
      <c r="G578" s="195"/>
      <c r="H578" s="195"/>
      <c r="I578" s="196"/>
      <c r="J578" s="197"/>
      <c r="K578" s="197"/>
    </row>
    <row r="579" spans="3:11" ht="30" customHeight="1">
      <c r="C579" s="194"/>
      <c r="D579" s="194"/>
      <c r="E579" s="194"/>
      <c r="F579" s="195"/>
      <c r="G579" s="195"/>
      <c r="H579" s="195"/>
      <c r="I579" s="196"/>
      <c r="J579" s="197"/>
      <c r="K579" s="197"/>
    </row>
    <row r="580" spans="3:11" ht="30" customHeight="1">
      <c r="C580" s="194"/>
      <c r="D580" s="194"/>
      <c r="E580" s="194"/>
      <c r="F580" s="195"/>
      <c r="G580" s="195"/>
      <c r="H580" s="195"/>
      <c r="I580" s="196"/>
      <c r="J580" s="197"/>
      <c r="K580" s="197"/>
    </row>
    <row r="581" spans="3:11" ht="30" customHeight="1">
      <c r="C581" s="194"/>
      <c r="D581" s="194"/>
      <c r="E581" s="194"/>
      <c r="F581" s="195"/>
      <c r="G581" s="195"/>
      <c r="H581" s="195"/>
      <c r="I581" s="196"/>
      <c r="J581" s="197"/>
      <c r="K581" s="197"/>
    </row>
    <row r="582" spans="3:11" ht="30" customHeight="1">
      <c r="C582" s="194"/>
      <c r="D582" s="194"/>
      <c r="E582" s="194"/>
      <c r="F582" s="195"/>
      <c r="G582" s="195"/>
      <c r="H582" s="195"/>
      <c r="I582" s="196"/>
      <c r="J582" s="197"/>
      <c r="K582" s="197"/>
    </row>
    <row r="583" spans="3:11" ht="30" customHeight="1">
      <c r="C583" s="194"/>
      <c r="D583" s="194"/>
      <c r="E583" s="194"/>
      <c r="F583" s="195"/>
      <c r="G583" s="195"/>
      <c r="H583" s="195"/>
      <c r="I583" s="196"/>
      <c r="J583" s="197"/>
      <c r="K583" s="197"/>
    </row>
    <row r="584" spans="3:11" ht="30" customHeight="1">
      <c r="C584" s="194"/>
      <c r="D584" s="194"/>
      <c r="E584" s="194"/>
      <c r="F584" s="195"/>
      <c r="G584" s="195"/>
      <c r="H584" s="195"/>
      <c r="I584" s="196"/>
      <c r="J584" s="197"/>
      <c r="K584" s="197"/>
    </row>
    <row r="585" spans="3:11" ht="30" customHeight="1">
      <c r="C585" s="194"/>
      <c r="D585" s="194"/>
      <c r="E585" s="194"/>
      <c r="F585" s="195"/>
      <c r="G585" s="195"/>
      <c r="H585" s="195"/>
      <c r="I585" s="196"/>
      <c r="J585" s="197"/>
      <c r="K585" s="197"/>
    </row>
    <row r="586" spans="3:11" ht="30" customHeight="1">
      <c r="C586" s="194"/>
      <c r="D586" s="194"/>
      <c r="E586" s="194"/>
      <c r="F586" s="195"/>
      <c r="G586" s="195"/>
      <c r="H586" s="195"/>
      <c r="I586" s="196"/>
      <c r="J586" s="197"/>
      <c r="K586" s="197"/>
    </row>
    <row r="587" spans="3:11" ht="30" customHeight="1">
      <c r="C587" s="194"/>
      <c r="D587" s="194"/>
      <c r="E587" s="194"/>
      <c r="F587" s="195"/>
      <c r="G587" s="195"/>
      <c r="H587" s="195"/>
      <c r="I587" s="196"/>
      <c r="J587" s="197"/>
      <c r="K587" s="197"/>
    </row>
    <row r="588" spans="3:11" ht="30" customHeight="1">
      <c r="C588" s="194"/>
      <c r="D588" s="194"/>
      <c r="E588" s="194"/>
      <c r="F588" s="195"/>
      <c r="G588" s="195"/>
      <c r="H588" s="195"/>
      <c r="I588" s="196"/>
      <c r="J588" s="197"/>
      <c r="K588" s="197"/>
    </row>
    <row r="589" spans="3:11" ht="30" customHeight="1">
      <c r="C589" s="194"/>
      <c r="D589" s="194"/>
      <c r="E589" s="194"/>
      <c r="F589" s="195"/>
      <c r="G589" s="195"/>
      <c r="H589" s="195"/>
      <c r="I589" s="196"/>
      <c r="J589" s="197"/>
      <c r="K589" s="197"/>
    </row>
    <row r="590" spans="3:11" ht="30" customHeight="1">
      <c r="C590" s="194"/>
      <c r="D590" s="194"/>
      <c r="E590" s="194"/>
      <c r="F590" s="195"/>
      <c r="G590" s="195"/>
      <c r="H590" s="195"/>
      <c r="I590" s="196"/>
      <c r="J590" s="197"/>
      <c r="K590" s="197"/>
    </row>
    <row r="591" spans="3:11" ht="30" customHeight="1">
      <c r="C591" s="194"/>
      <c r="D591" s="194"/>
      <c r="E591" s="194"/>
      <c r="F591" s="195"/>
      <c r="G591" s="195"/>
      <c r="H591" s="195"/>
      <c r="I591" s="196"/>
      <c r="J591" s="197"/>
      <c r="K591" s="197"/>
    </row>
    <row r="592" spans="3:11" ht="30" customHeight="1">
      <c r="C592" s="194"/>
      <c r="D592" s="194"/>
      <c r="E592" s="194"/>
      <c r="F592" s="195"/>
      <c r="G592" s="195"/>
      <c r="H592" s="195"/>
      <c r="I592" s="196"/>
      <c r="J592" s="197"/>
      <c r="K592" s="197"/>
    </row>
    <row r="593" spans="3:11" ht="30" customHeight="1">
      <c r="C593" s="194"/>
      <c r="D593" s="194"/>
      <c r="E593" s="194"/>
      <c r="F593" s="195"/>
      <c r="G593" s="195"/>
      <c r="H593" s="195"/>
      <c r="I593" s="196"/>
      <c r="J593" s="197"/>
      <c r="K593" s="197"/>
    </row>
    <row r="594" spans="3:11" ht="30" customHeight="1">
      <c r="C594" s="194"/>
      <c r="D594" s="194"/>
      <c r="E594" s="194"/>
      <c r="F594" s="195"/>
      <c r="G594" s="195"/>
      <c r="H594" s="195"/>
      <c r="I594" s="196"/>
      <c r="J594" s="197"/>
      <c r="K594" s="197"/>
    </row>
    <row r="595" spans="3:11" ht="30" customHeight="1">
      <c r="C595" s="194"/>
      <c r="D595" s="194"/>
      <c r="E595" s="194"/>
      <c r="F595" s="195"/>
      <c r="G595" s="195"/>
      <c r="H595" s="195"/>
      <c r="I595" s="196"/>
      <c r="J595" s="197"/>
      <c r="K595" s="197"/>
    </row>
    <row r="596" spans="3:11" ht="30" customHeight="1">
      <c r="C596" s="194"/>
      <c r="D596" s="194"/>
      <c r="E596" s="194"/>
      <c r="F596" s="195"/>
      <c r="G596" s="195"/>
      <c r="H596" s="195"/>
      <c r="I596" s="196"/>
      <c r="J596" s="197"/>
      <c r="K596" s="197"/>
    </row>
    <row r="597" spans="3:11" ht="30" customHeight="1">
      <c r="C597" s="194"/>
      <c r="D597" s="194"/>
      <c r="E597" s="194"/>
      <c r="F597" s="195"/>
      <c r="G597" s="195"/>
      <c r="H597" s="195"/>
      <c r="I597" s="196"/>
      <c r="J597" s="197"/>
      <c r="K597" s="197"/>
    </row>
    <row r="598" spans="3:11" ht="30" customHeight="1">
      <c r="C598" s="194"/>
      <c r="D598" s="194"/>
      <c r="E598" s="194"/>
      <c r="F598" s="195"/>
      <c r="G598" s="195"/>
      <c r="H598" s="195"/>
      <c r="I598" s="196"/>
      <c r="J598" s="197"/>
      <c r="K598" s="197"/>
    </row>
    <row r="599" spans="3:11" ht="30" customHeight="1">
      <c r="C599" s="194"/>
      <c r="D599" s="194"/>
      <c r="E599" s="194"/>
      <c r="F599" s="195"/>
      <c r="G599" s="195"/>
      <c r="H599" s="195"/>
      <c r="I599" s="196"/>
      <c r="J599" s="197"/>
      <c r="K599" s="197"/>
    </row>
    <row r="600" spans="3:11" ht="30" customHeight="1">
      <c r="C600" s="194"/>
      <c r="D600" s="194"/>
      <c r="E600" s="194"/>
      <c r="F600" s="195"/>
      <c r="G600" s="195"/>
      <c r="H600" s="195"/>
      <c r="I600" s="196"/>
      <c r="J600" s="197"/>
      <c r="K600" s="197"/>
    </row>
    <row r="601" spans="3:11" ht="30" customHeight="1">
      <c r="C601" s="194"/>
      <c r="D601" s="194"/>
      <c r="E601" s="194"/>
      <c r="F601" s="195"/>
      <c r="G601" s="195"/>
      <c r="H601" s="195"/>
      <c r="I601" s="196"/>
      <c r="J601" s="197"/>
      <c r="K601" s="197"/>
    </row>
    <row r="602" spans="3:11" ht="30" customHeight="1">
      <c r="C602" s="194"/>
      <c r="D602" s="194"/>
      <c r="E602" s="194"/>
      <c r="F602" s="195"/>
      <c r="G602" s="195"/>
      <c r="H602" s="195"/>
      <c r="I602" s="196"/>
      <c r="J602" s="197"/>
      <c r="K602" s="197"/>
    </row>
    <row r="603" spans="3:11" ht="30" customHeight="1">
      <c r="C603" s="194"/>
      <c r="D603" s="194"/>
      <c r="E603" s="194"/>
      <c r="F603" s="195"/>
      <c r="G603" s="195"/>
      <c r="H603" s="195"/>
      <c r="I603" s="196"/>
      <c r="J603" s="197"/>
      <c r="K603" s="197"/>
    </row>
    <row r="604" spans="3:11" ht="30" customHeight="1">
      <c r="C604" s="194"/>
      <c r="D604" s="194"/>
      <c r="E604" s="194"/>
      <c r="F604" s="195"/>
      <c r="G604" s="195"/>
      <c r="H604" s="195"/>
      <c r="I604" s="196"/>
      <c r="J604" s="197"/>
      <c r="K604" s="197"/>
    </row>
    <row r="605" spans="3:11" ht="30" customHeight="1">
      <c r="C605" s="194"/>
      <c r="D605" s="194"/>
      <c r="E605" s="194"/>
      <c r="F605" s="195"/>
      <c r="G605" s="195"/>
      <c r="H605" s="195"/>
      <c r="I605" s="196"/>
      <c r="J605" s="197"/>
      <c r="K605" s="197"/>
    </row>
    <row r="606" spans="3:11" ht="30" customHeight="1">
      <c r="C606" s="194"/>
      <c r="D606" s="194"/>
      <c r="E606" s="194"/>
      <c r="F606" s="195"/>
      <c r="G606" s="195"/>
      <c r="H606" s="195"/>
      <c r="I606" s="196"/>
      <c r="J606" s="197"/>
      <c r="K606" s="197"/>
    </row>
    <row r="607" spans="3:11" ht="30" customHeight="1">
      <c r="C607" s="194"/>
      <c r="D607" s="194"/>
      <c r="E607" s="194"/>
      <c r="F607" s="195"/>
      <c r="G607" s="195"/>
      <c r="H607" s="195"/>
      <c r="I607" s="196"/>
      <c r="J607" s="197"/>
      <c r="K607" s="197"/>
    </row>
    <row r="608" spans="3:11" ht="30" customHeight="1">
      <c r="C608" s="194"/>
      <c r="D608" s="194"/>
      <c r="E608" s="194"/>
      <c r="F608" s="195"/>
      <c r="G608" s="195"/>
      <c r="H608" s="195"/>
      <c r="I608" s="196"/>
      <c r="J608" s="197"/>
      <c r="K608" s="197"/>
    </row>
    <row r="609" spans="3:11" ht="30" customHeight="1">
      <c r="C609" s="194"/>
      <c r="D609" s="194"/>
      <c r="E609" s="194"/>
      <c r="F609" s="195"/>
      <c r="G609" s="195"/>
      <c r="H609" s="195"/>
      <c r="I609" s="196"/>
      <c r="J609" s="197"/>
      <c r="K609" s="197"/>
    </row>
    <row r="610" spans="3:11" ht="30" customHeight="1">
      <c r="C610" s="194"/>
      <c r="D610" s="194"/>
      <c r="E610" s="194"/>
      <c r="F610" s="195"/>
      <c r="G610" s="195"/>
      <c r="H610" s="195"/>
      <c r="I610" s="196"/>
      <c r="J610" s="197"/>
      <c r="K610" s="197"/>
    </row>
    <row r="611" spans="3:11" ht="30" customHeight="1">
      <c r="C611" s="194"/>
      <c r="D611" s="194"/>
      <c r="E611" s="194"/>
      <c r="F611" s="195"/>
      <c r="G611" s="195"/>
      <c r="H611" s="195"/>
      <c r="I611" s="196"/>
      <c r="J611" s="197"/>
      <c r="K611" s="197"/>
    </row>
    <row r="612" spans="3:11" ht="30" customHeight="1">
      <c r="C612" s="194"/>
      <c r="D612" s="194"/>
      <c r="E612" s="194"/>
      <c r="F612" s="195"/>
      <c r="G612" s="195"/>
      <c r="H612" s="195"/>
      <c r="I612" s="196"/>
      <c r="J612" s="197"/>
      <c r="K612" s="197"/>
    </row>
    <row r="613" spans="3:11" ht="30" customHeight="1">
      <c r="C613" s="194"/>
      <c r="D613" s="194"/>
      <c r="E613" s="194"/>
      <c r="F613" s="195"/>
      <c r="G613" s="195"/>
      <c r="H613" s="195"/>
      <c r="I613" s="196"/>
      <c r="J613" s="197"/>
      <c r="K613" s="197"/>
    </row>
    <row r="614" spans="3:11" ht="30" customHeight="1">
      <c r="C614" s="194"/>
      <c r="D614" s="194"/>
      <c r="E614" s="194"/>
      <c r="F614" s="195"/>
      <c r="G614" s="195"/>
      <c r="H614" s="195"/>
      <c r="I614" s="196"/>
      <c r="J614" s="197"/>
      <c r="K614" s="197"/>
    </row>
    <row r="615" spans="3:11" ht="30" customHeight="1">
      <c r="C615" s="194"/>
      <c r="D615" s="194"/>
      <c r="E615" s="194"/>
      <c r="F615" s="195"/>
      <c r="G615" s="195"/>
      <c r="H615" s="195"/>
      <c r="I615" s="196"/>
      <c r="J615" s="197"/>
      <c r="K615" s="197"/>
    </row>
    <row r="616" spans="3:11" ht="30" customHeight="1">
      <c r="C616" s="194"/>
      <c r="D616" s="194"/>
      <c r="E616" s="194"/>
      <c r="F616" s="195"/>
      <c r="G616" s="195"/>
      <c r="H616" s="195"/>
      <c r="I616" s="196"/>
      <c r="J616" s="197"/>
      <c r="K616" s="197"/>
    </row>
    <row r="617" spans="3:11" ht="30" customHeight="1">
      <c r="C617" s="194"/>
      <c r="D617" s="194"/>
      <c r="E617" s="194"/>
      <c r="F617" s="195"/>
      <c r="G617" s="195"/>
      <c r="H617" s="195"/>
      <c r="I617" s="196"/>
      <c r="J617" s="197"/>
      <c r="K617" s="197"/>
    </row>
    <row r="618" spans="3:11" ht="30" customHeight="1">
      <c r="C618" s="194"/>
      <c r="D618" s="194"/>
      <c r="E618" s="194"/>
      <c r="F618" s="195"/>
      <c r="G618" s="195"/>
      <c r="H618" s="195"/>
      <c r="I618" s="196"/>
      <c r="J618" s="197"/>
      <c r="K618" s="197"/>
    </row>
    <row r="619" spans="3:11" ht="30" customHeight="1">
      <c r="C619" s="194"/>
      <c r="D619" s="194"/>
      <c r="E619" s="194"/>
      <c r="F619" s="195"/>
      <c r="G619" s="195"/>
      <c r="H619" s="195"/>
      <c r="I619" s="196"/>
      <c r="J619" s="197"/>
      <c r="K619" s="197"/>
    </row>
    <row r="620" spans="3:11" ht="30" customHeight="1">
      <c r="C620" s="194"/>
      <c r="D620" s="194"/>
      <c r="E620" s="194"/>
      <c r="F620" s="195"/>
      <c r="G620" s="195"/>
      <c r="H620" s="195"/>
      <c r="I620" s="196"/>
      <c r="J620" s="197"/>
      <c r="K620" s="197"/>
    </row>
    <row r="621" spans="3:11" ht="30" customHeight="1">
      <c r="C621" s="194"/>
      <c r="D621" s="194"/>
      <c r="E621" s="194"/>
      <c r="F621" s="195"/>
      <c r="G621" s="195"/>
      <c r="H621" s="195"/>
      <c r="I621" s="196"/>
      <c r="J621" s="197"/>
      <c r="K621" s="197"/>
    </row>
    <row r="622" spans="3:11" ht="30" customHeight="1">
      <c r="C622" s="194"/>
      <c r="D622" s="194"/>
      <c r="E622" s="194"/>
      <c r="F622" s="195"/>
      <c r="G622" s="195"/>
      <c r="H622" s="195"/>
      <c r="I622" s="196"/>
      <c r="J622" s="197"/>
      <c r="K622" s="197"/>
    </row>
    <row r="623" spans="3:11" ht="30" customHeight="1">
      <c r="C623" s="194"/>
      <c r="D623" s="194"/>
      <c r="E623" s="194"/>
      <c r="F623" s="195"/>
      <c r="G623" s="195"/>
      <c r="H623" s="195"/>
      <c r="I623" s="196"/>
      <c r="J623" s="197"/>
      <c r="K623" s="197"/>
    </row>
    <row r="624" spans="3:11" ht="30" customHeight="1">
      <c r="C624" s="194"/>
      <c r="D624" s="194"/>
      <c r="E624" s="194"/>
      <c r="F624" s="195"/>
      <c r="G624" s="195"/>
      <c r="H624" s="195"/>
      <c r="I624" s="196"/>
      <c r="J624" s="197"/>
      <c r="K624" s="197"/>
    </row>
    <row r="625" spans="3:11" ht="30" customHeight="1">
      <c r="C625" s="194"/>
      <c r="D625" s="194"/>
      <c r="E625" s="194"/>
      <c r="F625" s="195"/>
      <c r="G625" s="195"/>
      <c r="H625" s="195"/>
      <c r="I625" s="196"/>
      <c r="J625" s="197"/>
      <c r="K625" s="197"/>
    </row>
    <row r="626" spans="3:11" ht="30" customHeight="1">
      <c r="C626" s="194"/>
      <c r="D626" s="194"/>
      <c r="E626" s="194"/>
      <c r="F626" s="195"/>
      <c r="G626" s="195"/>
      <c r="H626" s="195"/>
      <c r="I626" s="196"/>
      <c r="J626" s="197"/>
      <c r="K626" s="197"/>
    </row>
    <row r="627" spans="3:11" ht="30" customHeight="1">
      <c r="C627" s="194"/>
      <c r="D627" s="194"/>
      <c r="E627" s="194"/>
      <c r="F627" s="195"/>
      <c r="G627" s="195"/>
      <c r="H627" s="195"/>
      <c r="I627" s="196"/>
      <c r="J627" s="197"/>
      <c r="K627" s="197"/>
    </row>
    <row r="628" spans="3:11" ht="30" customHeight="1">
      <c r="C628" s="194"/>
      <c r="D628" s="194"/>
      <c r="E628" s="194"/>
      <c r="F628" s="195"/>
      <c r="G628" s="195"/>
      <c r="H628" s="195"/>
      <c r="I628" s="196"/>
      <c r="J628" s="197"/>
      <c r="K628" s="197"/>
    </row>
    <row r="629" spans="3:11" ht="30" customHeight="1">
      <c r="C629" s="194"/>
      <c r="D629" s="194"/>
      <c r="E629" s="194"/>
      <c r="F629" s="195"/>
      <c r="G629" s="195"/>
      <c r="H629" s="195"/>
      <c r="I629" s="196"/>
      <c r="J629" s="197"/>
      <c r="K629" s="197"/>
    </row>
    <row r="630" spans="3:11" ht="30" customHeight="1">
      <c r="C630" s="194"/>
      <c r="D630" s="194"/>
      <c r="E630" s="194"/>
      <c r="F630" s="195"/>
      <c r="G630" s="195"/>
      <c r="H630" s="195"/>
      <c r="I630" s="196"/>
      <c r="J630" s="197"/>
      <c r="K630" s="197"/>
    </row>
    <row r="631" spans="3:11" ht="30" customHeight="1">
      <c r="C631" s="194"/>
      <c r="D631" s="194"/>
      <c r="E631" s="194"/>
      <c r="F631" s="195"/>
      <c r="G631" s="195"/>
      <c r="H631" s="195"/>
      <c r="I631" s="196"/>
      <c r="J631" s="197"/>
      <c r="K631" s="197"/>
    </row>
    <row r="632" spans="3:11" ht="30" customHeight="1">
      <c r="C632" s="194"/>
      <c r="D632" s="194"/>
      <c r="E632" s="194"/>
      <c r="F632" s="195"/>
      <c r="G632" s="195"/>
      <c r="H632" s="195"/>
      <c r="I632" s="196"/>
      <c r="J632" s="197"/>
      <c r="K632" s="197"/>
    </row>
    <row r="633" spans="3:11" ht="30" customHeight="1">
      <c r="C633" s="194"/>
      <c r="D633" s="194"/>
      <c r="E633" s="194"/>
      <c r="F633" s="195"/>
      <c r="G633" s="195"/>
      <c r="H633" s="195"/>
      <c r="I633" s="196"/>
      <c r="J633" s="197"/>
      <c r="K633" s="197"/>
    </row>
    <row r="634" spans="3:11" ht="30" customHeight="1">
      <c r="C634" s="194"/>
      <c r="D634" s="194"/>
      <c r="E634" s="194"/>
      <c r="F634" s="195"/>
      <c r="G634" s="195"/>
      <c r="H634" s="195"/>
      <c r="I634" s="196"/>
      <c r="J634" s="197"/>
      <c r="K634" s="197"/>
    </row>
    <row r="635" spans="3:11" ht="30" customHeight="1">
      <c r="C635" s="194"/>
      <c r="D635" s="194"/>
      <c r="E635" s="194"/>
      <c r="F635" s="195"/>
      <c r="G635" s="195"/>
      <c r="H635" s="195"/>
      <c r="I635" s="196"/>
      <c r="J635" s="197"/>
      <c r="K635" s="197"/>
    </row>
    <row r="636" spans="3:11" ht="30" customHeight="1">
      <c r="C636" s="194"/>
      <c r="D636" s="194"/>
      <c r="E636" s="194"/>
      <c r="F636" s="195"/>
      <c r="G636" s="195"/>
      <c r="H636" s="195"/>
      <c r="I636" s="196"/>
      <c r="J636" s="197"/>
      <c r="K636" s="197"/>
    </row>
    <row r="637" spans="3:11" ht="30" customHeight="1">
      <c r="C637" s="194"/>
      <c r="D637" s="194"/>
      <c r="E637" s="194"/>
      <c r="F637" s="195"/>
      <c r="G637" s="195"/>
      <c r="H637" s="195"/>
      <c r="I637" s="196"/>
      <c r="J637" s="197"/>
      <c r="K637" s="197"/>
    </row>
    <row r="638" spans="3:11" ht="30" customHeight="1">
      <c r="C638" s="194"/>
      <c r="D638" s="194"/>
      <c r="E638" s="194"/>
      <c r="F638" s="195"/>
      <c r="G638" s="195"/>
      <c r="H638" s="195"/>
      <c r="I638" s="196"/>
      <c r="J638" s="197"/>
      <c r="K638" s="197"/>
    </row>
    <row r="639" spans="3:11" ht="30" customHeight="1">
      <c r="C639" s="194"/>
      <c r="D639" s="194"/>
      <c r="E639" s="194"/>
      <c r="F639" s="195"/>
      <c r="G639" s="195"/>
      <c r="H639" s="195"/>
      <c r="I639" s="196"/>
      <c r="J639" s="197"/>
      <c r="K639" s="197"/>
    </row>
    <row r="640" spans="3:11" ht="30" customHeight="1">
      <c r="C640" s="194"/>
      <c r="D640" s="194"/>
      <c r="E640" s="194"/>
      <c r="F640" s="195"/>
      <c r="G640" s="195"/>
      <c r="H640" s="195"/>
      <c r="I640" s="196"/>
      <c r="J640" s="197"/>
      <c r="K640" s="197"/>
    </row>
    <row r="641" spans="3:11" ht="30" customHeight="1">
      <c r="C641" s="194"/>
      <c r="D641" s="194"/>
      <c r="E641" s="194"/>
      <c r="F641" s="195"/>
      <c r="G641" s="195"/>
      <c r="H641" s="195"/>
      <c r="I641" s="196"/>
      <c r="J641" s="197"/>
      <c r="K641" s="197"/>
    </row>
    <row r="642" spans="3:11" ht="30" customHeight="1">
      <c r="C642" s="194"/>
      <c r="D642" s="194"/>
      <c r="E642" s="194"/>
      <c r="F642" s="195"/>
      <c r="G642" s="195"/>
      <c r="H642" s="195"/>
      <c r="I642" s="196"/>
      <c r="J642" s="197"/>
      <c r="K642" s="197"/>
    </row>
    <row r="643" spans="3:11" ht="30" customHeight="1">
      <c r="C643" s="194"/>
      <c r="D643" s="194"/>
      <c r="E643" s="194"/>
      <c r="F643" s="195"/>
      <c r="G643" s="195"/>
      <c r="H643" s="195"/>
      <c r="I643" s="196"/>
      <c r="J643" s="197"/>
      <c r="K643" s="197"/>
    </row>
    <row r="644" spans="3:11" ht="30" customHeight="1">
      <c r="C644" s="194"/>
      <c r="D644" s="194"/>
      <c r="E644" s="194"/>
      <c r="F644" s="195"/>
      <c r="G644" s="195"/>
      <c r="H644" s="195"/>
      <c r="I644" s="196"/>
      <c r="J644" s="197"/>
      <c r="K644" s="197"/>
    </row>
    <row r="645" spans="3:11" ht="30" customHeight="1">
      <c r="C645" s="194"/>
      <c r="D645" s="194"/>
      <c r="E645" s="194"/>
      <c r="F645" s="195"/>
      <c r="G645" s="195"/>
      <c r="H645" s="195"/>
      <c r="I645" s="196"/>
      <c r="J645" s="197"/>
      <c r="K645" s="197"/>
    </row>
    <row r="646" spans="3:11" ht="30" customHeight="1">
      <c r="C646" s="194"/>
      <c r="D646" s="194"/>
      <c r="E646" s="194"/>
      <c r="F646" s="195"/>
      <c r="G646" s="195"/>
      <c r="H646" s="195"/>
      <c r="I646" s="196"/>
      <c r="J646" s="197"/>
      <c r="K646" s="197"/>
    </row>
    <row r="647" spans="3:11" ht="30" customHeight="1">
      <c r="C647" s="194"/>
      <c r="D647" s="194"/>
      <c r="E647" s="194"/>
      <c r="F647" s="195"/>
      <c r="G647" s="195"/>
      <c r="H647" s="195"/>
      <c r="I647" s="196"/>
      <c r="J647" s="197"/>
      <c r="K647" s="197"/>
    </row>
    <row r="648" spans="3:11" ht="30" customHeight="1">
      <c r="C648" s="194"/>
      <c r="D648" s="194"/>
      <c r="E648" s="194"/>
      <c r="F648" s="195"/>
      <c r="G648" s="195"/>
      <c r="H648" s="195"/>
      <c r="I648" s="196"/>
      <c r="J648" s="197"/>
      <c r="K648" s="197"/>
    </row>
    <row r="649" spans="3:11" ht="30" customHeight="1">
      <c r="C649" s="194"/>
      <c r="D649" s="194"/>
      <c r="E649" s="194"/>
      <c r="F649" s="195"/>
      <c r="G649" s="195"/>
      <c r="H649" s="195"/>
      <c r="I649" s="196"/>
      <c r="J649" s="197"/>
      <c r="K649" s="197"/>
    </row>
    <row r="650" spans="3:11" ht="30" customHeight="1">
      <c r="C650" s="194"/>
      <c r="D650" s="194"/>
      <c r="E650" s="194"/>
      <c r="F650" s="195"/>
      <c r="G650" s="195"/>
      <c r="H650" s="195"/>
      <c r="I650" s="196"/>
      <c r="J650" s="197"/>
      <c r="K650" s="197"/>
    </row>
    <row r="651" spans="3:11" ht="30" customHeight="1">
      <c r="C651" s="194"/>
      <c r="D651" s="194"/>
      <c r="E651" s="194"/>
      <c r="F651" s="195"/>
      <c r="G651" s="195"/>
      <c r="H651" s="195"/>
      <c r="I651" s="196"/>
      <c r="J651" s="197"/>
      <c r="K651" s="197"/>
    </row>
    <row r="652" spans="3:11" ht="30" customHeight="1">
      <c r="C652" s="194"/>
      <c r="D652" s="194"/>
      <c r="E652" s="194"/>
      <c r="F652" s="195"/>
      <c r="G652" s="195"/>
      <c r="H652" s="195"/>
      <c r="I652" s="196"/>
      <c r="J652" s="197"/>
      <c r="K652" s="197"/>
    </row>
    <row r="653" spans="3:11" ht="30" customHeight="1">
      <c r="C653" s="194"/>
      <c r="D653" s="194"/>
      <c r="E653" s="194"/>
      <c r="F653" s="195"/>
      <c r="G653" s="195"/>
      <c r="H653" s="195"/>
      <c r="I653" s="196"/>
      <c r="J653" s="197"/>
      <c r="K653" s="197"/>
    </row>
    <row r="654" spans="3:11" ht="30" customHeight="1">
      <c r="C654" s="194"/>
      <c r="D654" s="194"/>
      <c r="E654" s="194"/>
      <c r="F654" s="195"/>
      <c r="G654" s="195"/>
      <c r="H654" s="195"/>
      <c r="I654" s="196"/>
      <c r="J654" s="197"/>
      <c r="K654" s="197"/>
    </row>
    <row r="655" spans="3:11" ht="30" customHeight="1">
      <c r="C655" s="194"/>
      <c r="D655" s="194"/>
      <c r="E655" s="194"/>
      <c r="F655" s="195"/>
      <c r="G655" s="195"/>
      <c r="H655" s="195"/>
      <c r="I655" s="196"/>
      <c r="J655" s="197"/>
      <c r="K655" s="197"/>
    </row>
    <row r="656" spans="3:11" ht="30" customHeight="1">
      <c r="C656" s="194"/>
      <c r="D656" s="194"/>
      <c r="E656" s="194"/>
      <c r="F656" s="195"/>
      <c r="G656" s="195"/>
      <c r="H656" s="195"/>
      <c r="I656" s="196"/>
      <c r="J656" s="197"/>
      <c r="K656" s="197"/>
    </row>
    <row r="657" spans="3:11" ht="30" customHeight="1">
      <c r="C657" s="194"/>
      <c r="D657" s="194"/>
      <c r="E657" s="194"/>
      <c r="F657" s="195"/>
      <c r="G657" s="195"/>
      <c r="H657" s="195"/>
      <c r="I657" s="196"/>
      <c r="J657" s="197"/>
      <c r="K657" s="197"/>
    </row>
    <row r="658" spans="3:11" ht="30" customHeight="1">
      <c r="C658" s="194"/>
      <c r="D658" s="194"/>
      <c r="E658" s="194"/>
      <c r="F658" s="195"/>
      <c r="G658" s="195"/>
      <c r="H658" s="195"/>
      <c r="I658" s="196"/>
      <c r="J658" s="197"/>
      <c r="K658" s="197"/>
    </row>
    <row r="659" spans="3:11" ht="30" customHeight="1">
      <c r="C659" s="194"/>
      <c r="D659" s="194"/>
      <c r="E659" s="194"/>
      <c r="F659" s="195"/>
      <c r="G659" s="195"/>
      <c r="H659" s="195"/>
      <c r="I659" s="196"/>
      <c r="J659" s="197"/>
      <c r="K659" s="197"/>
    </row>
    <row r="660" spans="3:11" ht="30" customHeight="1">
      <c r="C660" s="194"/>
      <c r="D660" s="194"/>
      <c r="E660" s="194"/>
      <c r="F660" s="195"/>
      <c r="G660" s="195"/>
      <c r="H660" s="195"/>
      <c r="I660" s="196"/>
      <c r="J660" s="197"/>
      <c r="K660" s="197"/>
    </row>
    <row r="661" spans="3:11" ht="30" customHeight="1">
      <c r="C661" s="194"/>
      <c r="D661" s="194"/>
      <c r="E661" s="194"/>
      <c r="F661" s="195"/>
      <c r="G661" s="195"/>
      <c r="H661" s="195"/>
      <c r="I661" s="196"/>
      <c r="J661" s="197"/>
      <c r="K661" s="197"/>
    </row>
    <row r="662" spans="3:11" ht="30" customHeight="1">
      <c r="C662" s="194"/>
      <c r="D662" s="194"/>
      <c r="E662" s="194"/>
      <c r="F662" s="195"/>
      <c r="G662" s="195"/>
      <c r="H662" s="195"/>
      <c r="I662" s="196"/>
      <c r="J662" s="197"/>
      <c r="K662" s="197"/>
    </row>
    <row r="663" spans="3:11" ht="30" customHeight="1">
      <c r="C663" s="194"/>
      <c r="D663" s="194"/>
      <c r="E663" s="194"/>
      <c r="F663" s="195"/>
      <c r="G663" s="195"/>
      <c r="H663" s="195"/>
      <c r="I663" s="196"/>
      <c r="J663" s="197"/>
      <c r="K663" s="197"/>
    </row>
    <row r="664" spans="3:11" ht="30" customHeight="1">
      <c r="C664" s="194"/>
      <c r="D664" s="194"/>
      <c r="E664" s="194"/>
      <c r="F664" s="195"/>
      <c r="G664" s="195"/>
      <c r="H664" s="195"/>
      <c r="I664" s="196"/>
      <c r="J664" s="197"/>
      <c r="K664" s="197"/>
    </row>
    <row r="665" spans="3:11" ht="30" customHeight="1">
      <c r="C665" s="194"/>
      <c r="D665" s="194"/>
      <c r="E665" s="194"/>
      <c r="F665" s="195"/>
      <c r="G665" s="195"/>
      <c r="H665" s="195"/>
      <c r="I665" s="196"/>
      <c r="J665" s="197"/>
      <c r="K665" s="197"/>
    </row>
    <row r="666" spans="3:11" ht="30" customHeight="1">
      <c r="C666" s="194"/>
      <c r="D666" s="194"/>
      <c r="E666" s="194"/>
      <c r="F666" s="195"/>
      <c r="G666" s="195"/>
      <c r="H666" s="195"/>
      <c r="I666" s="196"/>
      <c r="J666" s="197"/>
      <c r="K666" s="197"/>
    </row>
    <row r="667" spans="3:11" ht="30" customHeight="1">
      <c r="C667" s="194"/>
      <c r="D667" s="194"/>
      <c r="E667" s="194"/>
      <c r="F667" s="195"/>
      <c r="G667" s="195"/>
      <c r="H667" s="195"/>
      <c r="I667" s="196"/>
      <c r="J667" s="197"/>
      <c r="K667" s="197"/>
    </row>
    <row r="668" spans="3:11" ht="30" customHeight="1">
      <c r="C668" s="194"/>
      <c r="D668" s="194"/>
      <c r="E668" s="194"/>
      <c r="F668" s="195"/>
      <c r="G668" s="195"/>
      <c r="H668" s="195"/>
      <c r="I668" s="196"/>
      <c r="J668" s="197"/>
      <c r="K668" s="197"/>
    </row>
    <row r="669" spans="3:11" ht="30" customHeight="1">
      <c r="C669" s="194"/>
      <c r="D669" s="194"/>
      <c r="E669" s="194"/>
      <c r="F669" s="195"/>
      <c r="G669" s="195"/>
      <c r="H669" s="195"/>
      <c r="I669" s="196"/>
      <c r="J669" s="197"/>
      <c r="K669" s="197"/>
    </row>
    <row r="670" spans="3:11" ht="30" customHeight="1">
      <c r="C670" s="194"/>
      <c r="D670" s="194"/>
      <c r="E670" s="194"/>
      <c r="F670" s="195"/>
      <c r="G670" s="195"/>
      <c r="H670" s="195"/>
      <c r="I670" s="196"/>
      <c r="J670" s="197"/>
      <c r="K670" s="197"/>
    </row>
    <row r="671" spans="3:11" ht="30" customHeight="1">
      <c r="C671" s="194"/>
      <c r="D671" s="194"/>
      <c r="E671" s="194"/>
      <c r="F671" s="195"/>
      <c r="G671" s="195"/>
      <c r="H671" s="195"/>
      <c r="I671" s="196"/>
      <c r="J671" s="197"/>
      <c r="K671" s="197"/>
    </row>
    <row r="672" spans="3:11" ht="30" customHeight="1">
      <c r="C672" s="194"/>
      <c r="D672" s="194"/>
      <c r="E672" s="194"/>
      <c r="F672" s="195"/>
      <c r="G672" s="195"/>
      <c r="H672" s="195"/>
      <c r="I672" s="196"/>
      <c r="J672" s="197"/>
      <c r="K672" s="197"/>
    </row>
    <row r="673" spans="3:11" ht="30" customHeight="1">
      <c r="C673" s="194"/>
      <c r="D673" s="194"/>
      <c r="E673" s="194"/>
      <c r="F673" s="195"/>
      <c r="G673" s="195"/>
      <c r="H673" s="195"/>
      <c r="I673" s="196"/>
      <c r="J673" s="197"/>
      <c r="K673" s="197"/>
    </row>
    <row r="674" spans="3:11" ht="30" customHeight="1">
      <c r="C674" s="194"/>
      <c r="D674" s="194"/>
      <c r="E674" s="194"/>
      <c r="F674" s="195"/>
      <c r="G674" s="195"/>
      <c r="H674" s="195"/>
      <c r="I674" s="196"/>
      <c r="J674" s="197"/>
      <c r="K674" s="197"/>
    </row>
    <row r="675" spans="3:11" ht="30" customHeight="1">
      <c r="C675" s="194"/>
      <c r="D675" s="194"/>
      <c r="E675" s="194"/>
      <c r="F675" s="195"/>
      <c r="G675" s="195"/>
      <c r="H675" s="195"/>
      <c r="I675" s="196"/>
      <c r="J675" s="197"/>
      <c r="K675" s="197"/>
    </row>
    <row r="676" spans="3:11" ht="30" customHeight="1">
      <c r="C676" s="194"/>
      <c r="D676" s="194"/>
      <c r="E676" s="194"/>
      <c r="F676" s="195"/>
      <c r="G676" s="195"/>
      <c r="H676" s="195"/>
      <c r="I676" s="196"/>
      <c r="J676" s="197"/>
      <c r="K676" s="197"/>
    </row>
    <row r="677" spans="3:11" ht="30" customHeight="1">
      <c r="C677" s="194"/>
      <c r="D677" s="194"/>
      <c r="E677" s="194"/>
      <c r="F677" s="195"/>
      <c r="G677" s="195"/>
      <c r="H677" s="195"/>
      <c r="I677" s="196"/>
      <c r="J677" s="197"/>
      <c r="K677" s="197"/>
    </row>
    <row r="678" spans="3:11" ht="30" customHeight="1">
      <c r="C678" s="194"/>
      <c r="D678" s="194"/>
      <c r="E678" s="194"/>
      <c r="F678" s="195"/>
      <c r="G678" s="195"/>
      <c r="H678" s="195"/>
      <c r="I678" s="196"/>
      <c r="J678" s="197"/>
      <c r="K678" s="197"/>
    </row>
    <row r="679" spans="3:11" ht="30" customHeight="1">
      <c r="C679" s="194"/>
      <c r="D679" s="194"/>
      <c r="E679" s="194"/>
      <c r="F679" s="195"/>
      <c r="G679" s="195"/>
      <c r="H679" s="195"/>
      <c r="I679" s="196"/>
      <c r="J679" s="197"/>
      <c r="K679" s="197"/>
    </row>
    <row r="680" spans="3:11" ht="30" customHeight="1">
      <c r="C680" s="194"/>
      <c r="D680" s="194"/>
      <c r="E680" s="194"/>
      <c r="F680" s="195"/>
      <c r="G680" s="195"/>
      <c r="H680" s="195"/>
      <c r="I680" s="196"/>
      <c r="J680" s="197"/>
      <c r="K680" s="197"/>
    </row>
    <row r="681" spans="3:11" ht="30" customHeight="1">
      <c r="C681" s="194"/>
      <c r="D681" s="194"/>
      <c r="E681" s="194"/>
      <c r="F681" s="195"/>
      <c r="G681" s="195"/>
      <c r="H681" s="195"/>
      <c r="I681" s="196"/>
      <c r="J681" s="197"/>
      <c r="K681" s="197"/>
    </row>
    <row r="682" spans="3:11" ht="30" customHeight="1">
      <c r="C682" s="194"/>
      <c r="D682" s="194"/>
      <c r="E682" s="194"/>
      <c r="F682" s="195"/>
      <c r="G682" s="195"/>
      <c r="H682" s="195"/>
      <c r="I682" s="196"/>
      <c r="J682" s="197"/>
      <c r="K682" s="197"/>
    </row>
    <row r="683" spans="3:11" ht="30" customHeight="1">
      <c r="C683" s="194"/>
      <c r="D683" s="194"/>
      <c r="E683" s="194"/>
      <c r="F683" s="195"/>
      <c r="G683" s="195"/>
      <c r="H683" s="195"/>
      <c r="I683" s="196"/>
      <c r="J683" s="197"/>
      <c r="K683" s="197"/>
    </row>
    <row r="684" spans="3:11" ht="30" customHeight="1">
      <c r="C684" s="194"/>
      <c r="D684" s="194"/>
      <c r="E684" s="194"/>
      <c r="F684" s="195"/>
      <c r="G684" s="195"/>
      <c r="H684" s="195"/>
      <c r="I684" s="196"/>
      <c r="J684" s="197"/>
      <c r="K684" s="197"/>
    </row>
    <row r="685" spans="3:11" ht="30" customHeight="1">
      <c r="C685" s="194"/>
      <c r="D685" s="194"/>
      <c r="E685" s="194"/>
      <c r="F685" s="195"/>
      <c r="G685" s="195"/>
      <c r="H685" s="195"/>
      <c r="I685" s="196"/>
      <c r="J685" s="197"/>
      <c r="K685" s="197"/>
    </row>
    <row r="686" spans="3:11" ht="30" customHeight="1">
      <c r="C686" s="194"/>
      <c r="D686" s="194"/>
      <c r="E686" s="194"/>
      <c r="F686" s="195"/>
      <c r="G686" s="195"/>
      <c r="H686" s="195"/>
      <c r="I686" s="196"/>
      <c r="J686" s="197"/>
      <c r="K686" s="197"/>
    </row>
    <row r="687" spans="3:11" ht="30" customHeight="1">
      <c r="C687" s="194"/>
      <c r="D687" s="194"/>
      <c r="E687" s="194"/>
      <c r="F687" s="195"/>
      <c r="G687" s="195"/>
      <c r="H687" s="195"/>
      <c r="I687" s="196"/>
      <c r="J687" s="197"/>
      <c r="K687" s="197"/>
    </row>
    <row r="688" spans="3:11" ht="30" customHeight="1">
      <c r="C688" s="194"/>
      <c r="D688" s="194"/>
      <c r="E688" s="194"/>
      <c r="F688" s="195"/>
      <c r="G688" s="195"/>
      <c r="H688" s="195"/>
      <c r="I688" s="196"/>
      <c r="J688" s="197"/>
      <c r="K688" s="197"/>
    </row>
    <row r="689" spans="3:11" ht="30" customHeight="1">
      <c r="C689" s="194"/>
      <c r="D689" s="194"/>
      <c r="E689" s="194"/>
      <c r="F689" s="195"/>
      <c r="G689" s="195"/>
      <c r="H689" s="195"/>
      <c r="I689" s="196"/>
      <c r="J689" s="197"/>
      <c r="K689" s="197"/>
    </row>
    <row r="690" spans="3:11" ht="30" customHeight="1">
      <c r="C690" s="194"/>
      <c r="D690" s="194"/>
      <c r="E690" s="194"/>
      <c r="F690" s="195"/>
      <c r="G690" s="195"/>
      <c r="H690" s="195"/>
      <c r="I690" s="196"/>
      <c r="J690" s="197"/>
      <c r="K690" s="197"/>
    </row>
    <row r="691" spans="3:11" ht="30" customHeight="1">
      <c r="C691" s="194"/>
      <c r="D691" s="194"/>
      <c r="E691" s="194"/>
      <c r="F691" s="195"/>
      <c r="G691" s="195"/>
      <c r="H691" s="195"/>
      <c r="I691" s="196"/>
      <c r="J691" s="197"/>
      <c r="K691" s="197"/>
    </row>
    <row r="692" spans="3:11" ht="30" customHeight="1">
      <c r="C692" s="194"/>
      <c r="D692" s="194"/>
      <c r="E692" s="194"/>
      <c r="F692" s="195"/>
      <c r="G692" s="195"/>
      <c r="H692" s="195"/>
      <c r="I692" s="196"/>
      <c r="J692" s="197"/>
      <c r="K692" s="197"/>
    </row>
    <row r="693" spans="3:11" ht="30" customHeight="1">
      <c r="C693" s="194"/>
      <c r="D693" s="194"/>
      <c r="E693" s="194"/>
      <c r="F693" s="195"/>
      <c r="G693" s="195"/>
      <c r="H693" s="195"/>
      <c r="I693" s="196"/>
      <c r="J693" s="197"/>
      <c r="K693" s="197"/>
    </row>
    <row r="694" spans="3:11" ht="30" customHeight="1">
      <c r="C694" s="194"/>
      <c r="D694" s="194"/>
      <c r="E694" s="194"/>
      <c r="F694" s="195"/>
      <c r="G694" s="195"/>
      <c r="H694" s="195"/>
      <c r="I694" s="196"/>
      <c r="J694" s="197"/>
      <c r="K694" s="197"/>
    </row>
    <row r="695" spans="3:11" ht="30" customHeight="1">
      <c r="C695" s="194"/>
      <c r="D695" s="194"/>
      <c r="E695" s="194"/>
      <c r="F695" s="195"/>
      <c r="G695" s="195"/>
      <c r="H695" s="195"/>
      <c r="I695" s="196"/>
      <c r="J695" s="197"/>
      <c r="K695" s="197"/>
    </row>
    <row r="696" spans="3:11" ht="30" customHeight="1">
      <c r="C696" s="194"/>
      <c r="D696" s="194"/>
      <c r="E696" s="194"/>
      <c r="F696" s="195"/>
      <c r="G696" s="195"/>
      <c r="H696" s="195"/>
      <c r="I696" s="196"/>
      <c r="J696" s="197"/>
      <c r="K696" s="197"/>
    </row>
    <row r="697" spans="3:11" ht="30" customHeight="1">
      <c r="C697" s="194"/>
      <c r="D697" s="194"/>
      <c r="E697" s="194"/>
      <c r="F697" s="195"/>
      <c r="G697" s="195"/>
      <c r="H697" s="195"/>
      <c r="I697" s="196"/>
      <c r="J697" s="197"/>
      <c r="K697" s="197"/>
    </row>
    <row r="698" spans="3:11" ht="30" customHeight="1">
      <c r="C698" s="194"/>
      <c r="D698" s="194"/>
      <c r="E698" s="194"/>
      <c r="F698" s="195"/>
      <c r="G698" s="195"/>
      <c r="H698" s="195"/>
      <c r="I698" s="196"/>
      <c r="J698" s="197"/>
      <c r="K698" s="197"/>
    </row>
    <row r="699" spans="3:11" ht="30" customHeight="1">
      <c r="C699" s="194"/>
      <c r="D699" s="194"/>
      <c r="E699" s="194"/>
      <c r="F699" s="195"/>
      <c r="G699" s="195"/>
      <c r="H699" s="195"/>
      <c r="I699" s="196"/>
      <c r="J699" s="197"/>
      <c r="K699" s="197"/>
    </row>
    <row r="700" spans="3:11" ht="30" customHeight="1">
      <c r="C700" s="194"/>
      <c r="D700" s="194"/>
      <c r="E700" s="194"/>
      <c r="F700" s="195"/>
      <c r="G700" s="195"/>
      <c r="H700" s="195"/>
      <c r="I700" s="196"/>
      <c r="J700" s="197"/>
      <c r="K700" s="197"/>
    </row>
    <row r="701" spans="3:11" ht="30" customHeight="1">
      <c r="C701" s="194"/>
      <c r="D701" s="194"/>
      <c r="E701" s="194"/>
      <c r="F701" s="195"/>
      <c r="G701" s="195"/>
      <c r="H701" s="195"/>
      <c r="I701" s="196"/>
      <c r="J701" s="197"/>
      <c r="K701" s="197"/>
    </row>
    <row r="702" spans="3:11" ht="30" customHeight="1">
      <c r="C702" s="194"/>
      <c r="D702" s="194"/>
      <c r="E702" s="194"/>
      <c r="F702" s="195"/>
      <c r="G702" s="195"/>
      <c r="H702" s="195"/>
      <c r="I702" s="196"/>
      <c r="J702" s="197"/>
      <c r="K702" s="197"/>
    </row>
    <row r="703" spans="3:11" ht="30" customHeight="1">
      <c r="C703" s="194"/>
      <c r="D703" s="194"/>
      <c r="E703" s="194"/>
      <c r="F703" s="195"/>
      <c r="G703" s="195"/>
      <c r="H703" s="195"/>
      <c r="I703" s="196"/>
      <c r="J703" s="197"/>
      <c r="K703" s="197"/>
    </row>
    <row r="704" spans="3:11" ht="30" customHeight="1">
      <c r="C704" s="194"/>
      <c r="D704" s="194"/>
      <c r="E704" s="194"/>
      <c r="F704" s="195"/>
      <c r="G704" s="195"/>
      <c r="H704" s="195"/>
      <c r="I704" s="196"/>
      <c r="J704" s="197"/>
      <c r="K704" s="197"/>
    </row>
    <row r="705" spans="3:11" ht="30" customHeight="1">
      <c r="C705" s="194"/>
      <c r="D705" s="194"/>
      <c r="E705" s="194"/>
      <c r="F705" s="195"/>
      <c r="G705" s="195"/>
      <c r="H705" s="195"/>
      <c r="I705" s="196"/>
      <c r="J705" s="197"/>
      <c r="K705" s="197"/>
    </row>
    <row r="706" spans="3:11" ht="30" customHeight="1">
      <c r="C706" s="194"/>
      <c r="D706" s="194"/>
      <c r="E706" s="194"/>
      <c r="F706" s="195"/>
      <c r="G706" s="195"/>
      <c r="H706" s="195"/>
      <c r="I706" s="196"/>
      <c r="J706" s="197"/>
      <c r="K706" s="197"/>
    </row>
    <row r="707" spans="3:11" ht="30" customHeight="1">
      <c r="C707" s="194"/>
      <c r="D707" s="194"/>
      <c r="E707" s="194"/>
      <c r="F707" s="195"/>
      <c r="G707" s="195"/>
      <c r="H707" s="195"/>
      <c r="I707" s="196"/>
      <c r="J707" s="197"/>
      <c r="K707" s="197"/>
    </row>
    <row r="708" spans="3:11" ht="30" customHeight="1">
      <c r="C708" s="194"/>
      <c r="D708" s="194"/>
      <c r="E708" s="194"/>
      <c r="F708" s="195"/>
      <c r="G708" s="195"/>
      <c r="H708" s="195"/>
      <c r="I708" s="196"/>
      <c r="J708" s="197"/>
      <c r="K708" s="197"/>
    </row>
    <row r="709" spans="3:11" ht="30" customHeight="1">
      <c r="C709" s="194"/>
      <c r="D709" s="194"/>
      <c r="E709" s="194"/>
      <c r="F709" s="195"/>
      <c r="G709" s="195"/>
      <c r="H709" s="195"/>
      <c r="I709" s="196"/>
      <c r="J709" s="197"/>
      <c r="K709" s="197"/>
    </row>
    <row r="710" spans="3:11" ht="30" customHeight="1">
      <c r="C710" s="194"/>
      <c r="D710" s="194"/>
      <c r="E710" s="194"/>
      <c r="F710" s="195"/>
      <c r="G710" s="195"/>
      <c r="H710" s="195"/>
      <c r="I710" s="196"/>
      <c r="J710" s="197"/>
      <c r="K710" s="197"/>
    </row>
    <row r="711" spans="3:11" ht="30" customHeight="1">
      <c r="C711" s="194"/>
      <c r="D711" s="194"/>
      <c r="E711" s="194"/>
      <c r="F711" s="195"/>
      <c r="G711" s="195"/>
      <c r="H711" s="195"/>
      <c r="I711" s="196"/>
      <c r="J711" s="197"/>
      <c r="K711" s="197"/>
    </row>
    <row r="712" spans="3:11" ht="30" customHeight="1">
      <c r="C712" s="194"/>
      <c r="D712" s="194"/>
      <c r="E712" s="194"/>
      <c r="F712" s="195"/>
      <c r="G712" s="195"/>
      <c r="H712" s="195"/>
      <c r="I712" s="196"/>
      <c r="J712" s="197"/>
      <c r="K712" s="197"/>
    </row>
    <row r="713" spans="3:11" ht="30" customHeight="1">
      <c r="C713" s="194"/>
      <c r="D713" s="194"/>
      <c r="E713" s="194"/>
      <c r="F713" s="195"/>
      <c r="G713" s="195"/>
      <c r="H713" s="195"/>
      <c r="I713" s="196"/>
      <c r="J713" s="197"/>
      <c r="K713" s="197"/>
    </row>
    <row r="714" spans="3:11" ht="30" customHeight="1">
      <c r="C714" s="194"/>
      <c r="D714" s="194"/>
      <c r="E714" s="194"/>
      <c r="F714" s="195"/>
      <c r="G714" s="195"/>
      <c r="H714" s="195"/>
      <c r="I714" s="196"/>
      <c r="J714" s="197"/>
      <c r="K714" s="197"/>
    </row>
    <row r="715" spans="3:11" ht="30" customHeight="1">
      <c r="C715" s="194"/>
      <c r="D715" s="194"/>
      <c r="E715" s="194"/>
      <c r="F715" s="195"/>
      <c r="G715" s="195"/>
      <c r="H715" s="195"/>
      <c r="I715" s="196"/>
      <c r="J715" s="197"/>
      <c r="K715" s="197"/>
    </row>
    <row r="716" spans="3:11" ht="30" customHeight="1">
      <c r="C716" s="194"/>
      <c r="D716" s="194"/>
      <c r="E716" s="194"/>
      <c r="F716" s="195"/>
      <c r="G716" s="195"/>
      <c r="H716" s="195"/>
      <c r="I716" s="196"/>
      <c r="J716" s="197"/>
      <c r="K716" s="197"/>
    </row>
    <row r="717" spans="3:11" ht="30" customHeight="1">
      <c r="C717" s="194"/>
      <c r="D717" s="194"/>
      <c r="E717" s="194"/>
      <c r="F717" s="195"/>
      <c r="G717" s="195"/>
      <c r="H717" s="195"/>
      <c r="I717" s="196"/>
      <c r="J717" s="197"/>
      <c r="K717" s="197"/>
    </row>
    <row r="718" spans="3:11" ht="30" customHeight="1">
      <c r="C718" s="194"/>
      <c r="D718" s="194"/>
      <c r="E718" s="194"/>
      <c r="F718" s="195"/>
      <c r="G718" s="195"/>
      <c r="H718" s="195"/>
      <c r="I718" s="196"/>
      <c r="J718" s="197"/>
      <c r="K718" s="197"/>
    </row>
    <row r="719" spans="3:11" ht="30" customHeight="1">
      <c r="C719" s="194"/>
      <c r="D719" s="194"/>
      <c r="E719" s="194"/>
      <c r="F719" s="195"/>
      <c r="G719" s="195"/>
      <c r="H719" s="195"/>
      <c r="I719" s="196"/>
      <c r="J719" s="197"/>
      <c r="K719" s="197"/>
    </row>
    <row r="720" spans="3:11" ht="30" customHeight="1">
      <c r="C720" s="194"/>
      <c r="D720" s="194"/>
      <c r="E720" s="194"/>
      <c r="F720" s="195"/>
      <c r="G720" s="195"/>
      <c r="H720" s="195"/>
      <c r="I720" s="196"/>
      <c r="J720" s="197"/>
      <c r="K720" s="197"/>
    </row>
    <row r="721" spans="3:11" ht="30" customHeight="1">
      <c r="C721" s="194"/>
      <c r="D721" s="194"/>
      <c r="E721" s="194"/>
      <c r="F721" s="195"/>
      <c r="G721" s="195"/>
      <c r="H721" s="195"/>
      <c r="I721" s="196"/>
      <c r="J721" s="197"/>
      <c r="K721" s="197"/>
    </row>
    <row r="722" spans="3:11" ht="30" customHeight="1">
      <c r="C722" s="194"/>
      <c r="D722" s="194"/>
      <c r="E722" s="194"/>
      <c r="F722" s="195"/>
      <c r="G722" s="195"/>
      <c r="H722" s="195"/>
      <c r="I722" s="196"/>
      <c r="J722" s="197"/>
      <c r="K722" s="197"/>
    </row>
    <row r="723" spans="3:11" ht="30" customHeight="1">
      <c r="C723" s="194"/>
      <c r="D723" s="194"/>
      <c r="E723" s="194"/>
      <c r="F723" s="195"/>
      <c r="G723" s="195"/>
      <c r="H723" s="195"/>
      <c r="I723" s="196"/>
      <c r="J723" s="197"/>
      <c r="K723" s="197"/>
    </row>
    <row r="724" spans="3:11" ht="30" customHeight="1">
      <c r="C724" s="194"/>
      <c r="D724" s="194"/>
      <c r="E724" s="194"/>
      <c r="F724" s="195"/>
      <c r="G724" s="195"/>
      <c r="H724" s="195"/>
      <c r="I724" s="196"/>
      <c r="J724" s="197"/>
      <c r="K724" s="197"/>
    </row>
    <row r="725" spans="3:11" ht="30" customHeight="1">
      <c r="C725" s="194"/>
      <c r="D725" s="194"/>
      <c r="E725" s="194"/>
      <c r="F725" s="195"/>
      <c r="G725" s="195"/>
      <c r="H725" s="195"/>
      <c r="I725" s="196"/>
      <c r="J725" s="197"/>
      <c r="K725" s="197"/>
    </row>
    <row r="726" spans="3:11" ht="30" customHeight="1">
      <c r="C726" s="194"/>
      <c r="D726" s="194"/>
      <c r="E726" s="194"/>
      <c r="F726" s="195"/>
      <c r="G726" s="195"/>
      <c r="H726" s="195"/>
      <c r="I726" s="196"/>
      <c r="J726" s="197"/>
      <c r="K726" s="197"/>
    </row>
    <row r="727" spans="3:11" ht="30" customHeight="1">
      <c r="C727" s="194"/>
      <c r="D727" s="194"/>
      <c r="E727" s="194"/>
      <c r="F727" s="195"/>
      <c r="G727" s="195"/>
      <c r="H727" s="195"/>
      <c r="I727" s="196"/>
      <c r="J727" s="197"/>
      <c r="K727" s="197"/>
    </row>
    <row r="728" spans="3:11" ht="30" customHeight="1">
      <c r="C728" s="194"/>
      <c r="D728" s="194"/>
      <c r="E728" s="194"/>
      <c r="F728" s="195"/>
      <c r="G728" s="195"/>
      <c r="H728" s="195"/>
      <c r="I728" s="196"/>
      <c r="J728" s="197"/>
      <c r="K728" s="197"/>
    </row>
    <row r="729" spans="3:11" ht="30" customHeight="1">
      <c r="C729" s="194"/>
      <c r="D729" s="194"/>
      <c r="E729" s="194"/>
      <c r="F729" s="195"/>
      <c r="G729" s="195"/>
      <c r="H729" s="195"/>
      <c r="I729" s="196"/>
      <c r="J729" s="197"/>
      <c r="K729" s="197"/>
    </row>
    <row r="730" spans="3:11" ht="30" customHeight="1">
      <c r="C730" s="194"/>
      <c r="D730" s="194"/>
      <c r="E730" s="194"/>
      <c r="F730" s="195"/>
      <c r="G730" s="195"/>
      <c r="H730" s="195"/>
      <c r="I730" s="196"/>
      <c r="J730" s="197"/>
      <c r="K730" s="197"/>
    </row>
    <row r="731" spans="3:11" ht="30" customHeight="1">
      <c r="C731" s="194"/>
      <c r="D731" s="194"/>
      <c r="E731" s="194"/>
      <c r="F731" s="195"/>
      <c r="G731" s="195"/>
      <c r="H731" s="195"/>
      <c r="I731" s="196"/>
      <c r="J731" s="197"/>
      <c r="K731" s="197"/>
    </row>
    <row r="732" spans="3:11" ht="30" customHeight="1">
      <c r="C732" s="194"/>
      <c r="D732" s="194"/>
      <c r="E732" s="194"/>
      <c r="F732" s="195"/>
      <c r="G732" s="195"/>
      <c r="H732" s="195"/>
      <c r="I732" s="196"/>
      <c r="J732" s="197"/>
      <c r="K732" s="197"/>
    </row>
    <row r="733" spans="3:11" ht="30" customHeight="1">
      <c r="C733" s="194"/>
      <c r="D733" s="194"/>
      <c r="E733" s="194"/>
      <c r="F733" s="195"/>
      <c r="G733" s="195"/>
      <c r="H733" s="195"/>
      <c r="I733" s="196"/>
      <c r="J733" s="197"/>
      <c r="K733" s="197"/>
    </row>
    <row r="734" spans="3:11" ht="30" customHeight="1">
      <c r="C734" s="194"/>
      <c r="D734" s="194"/>
      <c r="E734" s="194"/>
      <c r="F734" s="195"/>
      <c r="G734" s="195"/>
      <c r="H734" s="195"/>
      <c r="I734" s="196"/>
      <c r="J734" s="197"/>
      <c r="K734" s="197"/>
    </row>
    <row r="735" spans="3:11" ht="30" customHeight="1">
      <c r="C735" s="194"/>
      <c r="D735" s="194"/>
      <c r="E735" s="194"/>
      <c r="F735" s="195"/>
      <c r="G735" s="195"/>
      <c r="H735" s="195"/>
      <c r="I735" s="196"/>
      <c r="J735" s="197"/>
      <c r="K735" s="197"/>
    </row>
    <row r="736" spans="3:11" ht="30" customHeight="1">
      <c r="C736" s="194"/>
      <c r="D736" s="194"/>
      <c r="E736" s="194"/>
      <c r="F736" s="195"/>
      <c r="G736" s="195"/>
      <c r="H736" s="195"/>
      <c r="I736" s="196"/>
      <c r="J736" s="197"/>
      <c r="K736" s="197"/>
    </row>
    <row r="737" spans="3:11" ht="30" customHeight="1">
      <c r="C737" s="194"/>
      <c r="D737" s="194"/>
      <c r="E737" s="194"/>
      <c r="F737" s="195"/>
      <c r="G737" s="195"/>
      <c r="H737" s="195"/>
      <c r="I737" s="196"/>
      <c r="J737" s="197"/>
      <c r="K737" s="197"/>
    </row>
    <row r="738" spans="3:11" ht="30" customHeight="1">
      <c r="C738" s="194"/>
      <c r="D738" s="194"/>
      <c r="E738" s="194"/>
      <c r="F738" s="195"/>
      <c r="G738" s="195"/>
      <c r="H738" s="195"/>
      <c r="I738" s="196"/>
      <c r="J738" s="197"/>
      <c r="K738" s="197"/>
    </row>
    <row r="739" spans="3:11" ht="30" customHeight="1">
      <c r="C739" s="194"/>
      <c r="D739" s="194"/>
      <c r="E739" s="194"/>
      <c r="F739" s="195"/>
      <c r="G739" s="195"/>
      <c r="H739" s="195"/>
      <c r="I739" s="196"/>
      <c r="J739" s="197"/>
      <c r="K739" s="197"/>
    </row>
    <row r="740" spans="3:11" ht="30" customHeight="1">
      <c r="C740" s="194"/>
      <c r="D740" s="194"/>
      <c r="E740" s="194"/>
      <c r="F740" s="195"/>
      <c r="G740" s="195"/>
      <c r="H740" s="195"/>
      <c r="I740" s="196"/>
      <c r="J740" s="197"/>
      <c r="K740" s="197"/>
    </row>
    <row r="741" spans="3:11" ht="30" customHeight="1">
      <c r="C741" s="194"/>
      <c r="D741" s="194"/>
      <c r="E741" s="194"/>
      <c r="F741" s="195"/>
      <c r="G741" s="195"/>
      <c r="H741" s="195"/>
      <c r="I741" s="196"/>
      <c r="J741" s="197"/>
      <c r="K741" s="197"/>
    </row>
    <row r="742" spans="3:11" ht="30" customHeight="1">
      <c r="C742" s="194"/>
      <c r="D742" s="194"/>
      <c r="E742" s="194"/>
      <c r="F742" s="195"/>
      <c r="G742" s="195"/>
      <c r="H742" s="195"/>
      <c r="I742" s="196"/>
      <c r="J742" s="197"/>
      <c r="K742" s="197"/>
    </row>
    <row r="743" spans="3:11" ht="30" customHeight="1">
      <c r="C743" s="194"/>
      <c r="D743" s="194"/>
      <c r="E743" s="194"/>
      <c r="F743" s="195"/>
      <c r="G743" s="195"/>
      <c r="H743" s="195"/>
      <c r="I743" s="196"/>
      <c r="J743" s="197"/>
      <c r="K743" s="197"/>
    </row>
    <row r="744" spans="3:11" ht="30" customHeight="1">
      <c r="C744" s="194"/>
      <c r="D744" s="194"/>
      <c r="E744" s="194"/>
      <c r="F744" s="195"/>
      <c r="G744" s="195"/>
      <c r="H744" s="195"/>
      <c r="I744" s="196"/>
      <c r="J744" s="197"/>
      <c r="K744" s="197"/>
    </row>
    <row r="745" spans="3:11" ht="30" customHeight="1">
      <c r="C745" s="194"/>
      <c r="D745" s="194"/>
      <c r="E745" s="194"/>
      <c r="F745" s="195"/>
      <c r="G745" s="195"/>
      <c r="H745" s="195"/>
      <c r="I745" s="196"/>
      <c r="J745" s="197"/>
      <c r="K745" s="197"/>
    </row>
    <row r="746" spans="3:11" ht="30" customHeight="1">
      <c r="C746" s="194"/>
      <c r="D746" s="194"/>
      <c r="E746" s="194"/>
      <c r="F746" s="195"/>
      <c r="G746" s="195"/>
      <c r="H746" s="195"/>
      <c r="I746" s="196"/>
      <c r="J746" s="197"/>
      <c r="K746" s="197"/>
    </row>
    <row r="747" spans="3:11" ht="30" customHeight="1">
      <c r="C747" s="194"/>
      <c r="D747" s="194"/>
      <c r="E747" s="194"/>
      <c r="F747" s="195"/>
      <c r="G747" s="195"/>
      <c r="H747" s="195"/>
      <c r="I747" s="196"/>
      <c r="J747" s="197"/>
      <c r="K747" s="197"/>
    </row>
    <row r="748" spans="3:11" ht="30" customHeight="1">
      <c r="C748" s="194"/>
      <c r="D748" s="194"/>
      <c r="E748" s="194"/>
      <c r="F748" s="195"/>
      <c r="G748" s="195"/>
      <c r="H748" s="195"/>
      <c r="I748" s="196"/>
      <c r="J748" s="197"/>
      <c r="K748" s="197"/>
    </row>
    <row r="749" spans="3:11" ht="30" customHeight="1">
      <c r="C749" s="194"/>
      <c r="D749" s="194"/>
      <c r="E749" s="194"/>
      <c r="F749" s="195"/>
      <c r="G749" s="195"/>
      <c r="H749" s="195"/>
      <c r="I749" s="196"/>
      <c r="J749" s="197"/>
      <c r="K749" s="197"/>
    </row>
    <row r="750" spans="3:11" ht="30" customHeight="1">
      <c r="C750" s="194"/>
      <c r="D750" s="194"/>
      <c r="E750" s="194"/>
      <c r="F750" s="195"/>
      <c r="G750" s="195"/>
      <c r="H750" s="195"/>
      <c r="I750" s="196"/>
      <c r="J750" s="197"/>
      <c r="K750" s="197"/>
    </row>
    <row r="751" spans="3:11" ht="30" customHeight="1">
      <c r="C751" s="194"/>
      <c r="D751" s="194"/>
      <c r="E751" s="194"/>
      <c r="F751" s="195"/>
      <c r="G751" s="195"/>
      <c r="H751" s="195"/>
      <c r="I751" s="196"/>
      <c r="J751" s="197"/>
      <c r="K751" s="197"/>
    </row>
    <row r="752" spans="3:11" ht="30" customHeight="1">
      <c r="C752" s="194"/>
      <c r="D752" s="194"/>
      <c r="E752" s="194"/>
      <c r="F752" s="195"/>
      <c r="G752" s="195"/>
      <c r="H752" s="195"/>
      <c r="I752" s="196"/>
      <c r="J752" s="197"/>
      <c r="K752" s="197"/>
    </row>
    <row r="753" spans="3:11" ht="30" customHeight="1">
      <c r="C753" s="194"/>
      <c r="D753" s="194"/>
      <c r="E753" s="194"/>
      <c r="F753" s="195"/>
      <c r="G753" s="195"/>
      <c r="H753" s="195"/>
      <c r="I753" s="196"/>
      <c r="J753" s="197"/>
      <c r="K753" s="197"/>
    </row>
    <row r="754" spans="3:11" ht="30" customHeight="1">
      <c r="C754" s="194"/>
      <c r="D754" s="194"/>
      <c r="E754" s="194"/>
      <c r="F754" s="195"/>
      <c r="G754" s="195"/>
      <c r="H754" s="195"/>
      <c r="I754" s="196"/>
      <c r="J754" s="197"/>
      <c r="K754" s="197"/>
    </row>
    <row r="755" spans="3:11" ht="30" customHeight="1">
      <c r="C755" s="194"/>
      <c r="D755" s="194"/>
      <c r="E755" s="194"/>
      <c r="F755" s="195"/>
      <c r="G755" s="195"/>
      <c r="H755" s="195"/>
      <c r="I755" s="196"/>
      <c r="J755" s="197"/>
      <c r="K755" s="197"/>
    </row>
    <row r="756" spans="3:11" ht="30" customHeight="1">
      <c r="C756" s="194"/>
      <c r="D756" s="194"/>
      <c r="E756" s="194"/>
      <c r="F756" s="195"/>
      <c r="G756" s="195"/>
      <c r="H756" s="195"/>
      <c r="I756" s="196"/>
      <c r="J756" s="197"/>
      <c r="K756" s="197"/>
    </row>
    <row r="757" spans="3:11" ht="30" customHeight="1">
      <c r="C757" s="194"/>
      <c r="D757" s="194"/>
      <c r="E757" s="194"/>
      <c r="F757" s="195"/>
      <c r="G757" s="195"/>
      <c r="H757" s="195"/>
      <c r="I757" s="196"/>
      <c r="J757" s="197"/>
      <c r="K757" s="197"/>
    </row>
    <row r="758" spans="3:11" ht="30" customHeight="1">
      <c r="C758" s="194"/>
      <c r="D758" s="194"/>
      <c r="E758" s="194"/>
      <c r="F758" s="195"/>
      <c r="G758" s="195"/>
      <c r="H758" s="195"/>
      <c r="I758" s="196"/>
      <c r="J758" s="197"/>
      <c r="K758" s="197"/>
    </row>
    <row r="759" spans="3:11" ht="30" customHeight="1">
      <c r="C759" s="194"/>
      <c r="D759" s="194"/>
      <c r="E759" s="194"/>
      <c r="F759" s="195"/>
      <c r="G759" s="195"/>
      <c r="H759" s="195"/>
      <c r="I759" s="196"/>
      <c r="J759" s="197"/>
      <c r="K759" s="197"/>
    </row>
    <row r="760" spans="3:11" ht="30" customHeight="1">
      <c r="C760" s="194"/>
      <c r="D760" s="194"/>
      <c r="E760" s="194"/>
      <c r="F760" s="195"/>
      <c r="G760" s="195"/>
      <c r="H760" s="195"/>
      <c r="I760" s="196"/>
      <c r="J760" s="197"/>
      <c r="K760" s="197"/>
    </row>
    <row r="761" spans="3:11" ht="30" customHeight="1">
      <c r="C761" s="194"/>
      <c r="D761" s="194"/>
      <c r="E761" s="194"/>
      <c r="F761" s="195"/>
      <c r="G761" s="195"/>
      <c r="H761" s="195"/>
      <c r="I761" s="196"/>
      <c r="J761" s="197"/>
      <c r="K761" s="197"/>
    </row>
    <row r="762" spans="3:11" ht="30" customHeight="1">
      <c r="C762" s="194"/>
      <c r="D762" s="194"/>
      <c r="E762" s="194"/>
      <c r="F762" s="195"/>
      <c r="G762" s="195"/>
      <c r="H762" s="195"/>
      <c r="I762" s="196"/>
      <c r="J762" s="197"/>
      <c r="K762" s="197"/>
    </row>
    <row r="763" spans="3:11" ht="30" customHeight="1">
      <c r="C763" s="194"/>
      <c r="D763" s="194"/>
      <c r="E763" s="194"/>
      <c r="F763" s="195"/>
      <c r="G763" s="195"/>
      <c r="H763" s="195"/>
      <c r="I763" s="196"/>
      <c r="J763" s="197"/>
      <c r="K763" s="197"/>
    </row>
    <row r="764" spans="3:11" ht="30" customHeight="1">
      <c r="C764" s="194"/>
      <c r="D764" s="194"/>
      <c r="E764" s="194"/>
      <c r="F764" s="195"/>
      <c r="G764" s="195"/>
      <c r="H764" s="195"/>
      <c r="I764" s="196"/>
      <c r="J764" s="197"/>
      <c r="K764" s="197"/>
    </row>
    <row r="765" spans="3:11" ht="30" customHeight="1">
      <c r="C765" s="194"/>
      <c r="D765" s="194"/>
      <c r="E765" s="194"/>
      <c r="F765" s="195"/>
      <c r="G765" s="195"/>
      <c r="H765" s="195"/>
      <c r="I765" s="196"/>
      <c r="J765" s="197"/>
      <c r="K765" s="197"/>
    </row>
    <row r="766" spans="3:11" ht="30" customHeight="1">
      <c r="C766" s="194"/>
      <c r="D766" s="194"/>
      <c r="E766" s="194"/>
      <c r="F766" s="195"/>
      <c r="G766" s="195"/>
      <c r="H766" s="195"/>
      <c r="I766" s="196"/>
      <c r="J766" s="197"/>
      <c r="K766" s="197"/>
    </row>
    <row r="767" spans="3:11" ht="30" customHeight="1">
      <c r="C767" s="194"/>
      <c r="D767" s="194"/>
      <c r="E767" s="194"/>
      <c r="F767" s="195"/>
      <c r="G767" s="195"/>
      <c r="H767" s="195"/>
      <c r="I767" s="196"/>
      <c r="J767" s="197"/>
      <c r="K767" s="197"/>
    </row>
    <row r="768" spans="3:11" ht="30" customHeight="1">
      <c r="C768" s="194"/>
      <c r="D768" s="194"/>
      <c r="E768" s="194"/>
      <c r="F768" s="195"/>
      <c r="G768" s="195"/>
      <c r="H768" s="195"/>
      <c r="I768" s="196"/>
      <c r="J768" s="197"/>
      <c r="K768" s="197"/>
    </row>
    <row r="769" spans="3:11" ht="30" customHeight="1">
      <c r="C769" s="194"/>
      <c r="D769" s="194"/>
      <c r="E769" s="194"/>
      <c r="F769" s="195"/>
      <c r="G769" s="195"/>
      <c r="H769" s="195"/>
      <c r="I769" s="196"/>
      <c r="J769" s="197"/>
      <c r="K769" s="197"/>
    </row>
    <row r="770" spans="3:11" ht="30" customHeight="1">
      <c r="C770" s="194"/>
      <c r="D770" s="194"/>
      <c r="E770" s="194"/>
      <c r="F770" s="195"/>
      <c r="G770" s="195"/>
      <c r="H770" s="195"/>
      <c r="I770" s="196"/>
      <c r="J770" s="197"/>
      <c r="K770" s="197"/>
    </row>
    <row r="771" spans="3:11" ht="30" customHeight="1">
      <c r="C771" s="194"/>
      <c r="D771" s="194"/>
      <c r="E771" s="194"/>
      <c r="F771" s="195"/>
      <c r="G771" s="195"/>
      <c r="H771" s="195"/>
      <c r="I771" s="196"/>
      <c r="J771" s="197"/>
      <c r="K771" s="197"/>
    </row>
    <row r="772" spans="3:11" ht="30" customHeight="1">
      <c r="C772" s="194"/>
      <c r="D772" s="194"/>
      <c r="E772" s="194"/>
      <c r="F772" s="195"/>
      <c r="G772" s="195"/>
      <c r="H772" s="195"/>
      <c r="I772" s="196"/>
      <c r="J772" s="197"/>
      <c r="K772" s="197"/>
    </row>
    <row r="773" spans="3:11" ht="30" customHeight="1">
      <c r="C773" s="194"/>
      <c r="D773" s="194"/>
      <c r="E773" s="194"/>
      <c r="F773" s="195"/>
      <c r="G773" s="195"/>
      <c r="H773" s="195"/>
      <c r="I773" s="196"/>
      <c r="J773" s="197"/>
      <c r="K773" s="197"/>
    </row>
    <row r="774" spans="3:11" ht="30" customHeight="1">
      <c r="C774" s="194"/>
      <c r="D774" s="194"/>
      <c r="E774" s="194"/>
      <c r="F774" s="195"/>
      <c r="G774" s="195"/>
      <c r="H774" s="195"/>
      <c r="I774" s="196"/>
      <c r="J774" s="197"/>
      <c r="K774" s="197"/>
    </row>
    <row r="775" spans="3:11" ht="30" customHeight="1">
      <c r="C775" s="194"/>
      <c r="D775" s="194"/>
      <c r="E775" s="194"/>
      <c r="F775" s="195"/>
      <c r="G775" s="195"/>
      <c r="H775" s="195"/>
      <c r="I775" s="196"/>
      <c r="J775" s="197"/>
      <c r="K775" s="197"/>
    </row>
    <row r="776" spans="3:11" ht="30" customHeight="1">
      <c r="C776" s="194"/>
      <c r="D776" s="194"/>
      <c r="E776" s="194"/>
      <c r="F776" s="195"/>
      <c r="G776" s="195"/>
      <c r="H776" s="195"/>
      <c r="I776" s="196"/>
      <c r="J776" s="197"/>
      <c r="K776" s="197"/>
    </row>
    <row r="777" spans="3:11" ht="30" customHeight="1">
      <c r="C777" s="194"/>
      <c r="D777" s="194"/>
      <c r="E777" s="194"/>
      <c r="F777" s="195"/>
      <c r="G777" s="195"/>
      <c r="H777" s="195"/>
      <c r="I777" s="196"/>
      <c r="J777" s="197"/>
      <c r="K777" s="197"/>
    </row>
    <row r="778" spans="3:11" ht="30" customHeight="1">
      <c r="C778" s="194"/>
      <c r="D778" s="194"/>
      <c r="E778" s="194"/>
      <c r="F778" s="195"/>
      <c r="G778" s="195"/>
      <c r="H778" s="195"/>
      <c r="I778" s="196"/>
      <c r="J778" s="197"/>
      <c r="K778" s="197"/>
    </row>
    <row r="779" spans="3:11" ht="30" customHeight="1">
      <c r="C779" s="194"/>
      <c r="D779" s="194"/>
      <c r="E779" s="194"/>
      <c r="F779" s="195"/>
      <c r="G779" s="195"/>
      <c r="H779" s="195"/>
      <c r="I779" s="196"/>
      <c r="J779" s="197"/>
      <c r="K779" s="197"/>
    </row>
    <row r="780" spans="3:11" ht="30" customHeight="1">
      <c r="C780" s="194"/>
      <c r="D780" s="194"/>
      <c r="E780" s="194"/>
      <c r="F780" s="195"/>
      <c r="G780" s="195"/>
      <c r="H780" s="195"/>
      <c r="I780" s="196"/>
      <c r="J780" s="197"/>
      <c r="K780" s="197"/>
    </row>
    <row r="781" spans="3:11" ht="30" customHeight="1">
      <c r="C781" s="194"/>
      <c r="D781" s="194"/>
      <c r="E781" s="194"/>
      <c r="F781" s="195"/>
      <c r="G781" s="195"/>
      <c r="H781" s="195"/>
      <c r="I781" s="196"/>
      <c r="J781" s="197"/>
      <c r="K781" s="197"/>
    </row>
    <row r="782" spans="3:11" ht="30" customHeight="1">
      <c r="C782" s="194"/>
      <c r="D782" s="194"/>
      <c r="E782" s="194"/>
      <c r="F782" s="195"/>
      <c r="G782" s="195"/>
      <c r="H782" s="195"/>
      <c r="I782" s="196"/>
      <c r="J782" s="197"/>
      <c r="K782" s="197"/>
    </row>
    <row r="783" spans="3:11" ht="30" customHeight="1">
      <c r="C783" s="194"/>
      <c r="D783" s="194"/>
      <c r="E783" s="194"/>
      <c r="F783" s="195"/>
      <c r="G783" s="195"/>
      <c r="H783" s="195"/>
      <c r="I783" s="196"/>
      <c r="J783" s="197"/>
      <c r="K783" s="197"/>
    </row>
    <row r="784" spans="3:11" ht="30" customHeight="1">
      <c r="C784" s="194"/>
      <c r="D784" s="194"/>
      <c r="E784" s="194"/>
      <c r="F784" s="195"/>
      <c r="G784" s="195"/>
      <c r="H784" s="195"/>
      <c r="I784" s="196"/>
      <c r="J784" s="197"/>
      <c r="K784" s="197"/>
    </row>
    <row r="785" spans="3:11" ht="30" customHeight="1">
      <c r="C785" s="194"/>
      <c r="D785" s="194"/>
      <c r="E785" s="194"/>
      <c r="F785" s="195"/>
      <c r="G785" s="195"/>
      <c r="H785" s="195"/>
      <c r="I785" s="196"/>
      <c r="J785" s="197"/>
      <c r="K785" s="197"/>
    </row>
    <row r="786" spans="3:11" ht="30" customHeight="1">
      <c r="C786" s="194"/>
      <c r="D786" s="194"/>
      <c r="E786" s="194"/>
      <c r="F786" s="195"/>
      <c r="G786" s="195"/>
      <c r="H786" s="195"/>
      <c r="I786" s="196"/>
      <c r="J786" s="197"/>
      <c r="K786" s="197"/>
    </row>
    <row r="787" spans="3:11" ht="30" customHeight="1">
      <c r="C787" s="194"/>
      <c r="D787" s="194"/>
      <c r="E787" s="194"/>
      <c r="F787" s="195"/>
      <c r="G787" s="195"/>
      <c r="H787" s="195"/>
      <c r="I787" s="196"/>
      <c r="J787" s="197"/>
      <c r="K787" s="197"/>
    </row>
    <row r="788" spans="3:11" ht="30" customHeight="1">
      <c r="C788" s="194"/>
      <c r="D788" s="194"/>
      <c r="E788" s="194"/>
      <c r="F788" s="195"/>
      <c r="G788" s="195"/>
      <c r="H788" s="195"/>
      <c r="I788" s="196"/>
      <c r="J788" s="197"/>
      <c r="K788" s="197"/>
    </row>
    <row r="789" spans="3:11" ht="30" customHeight="1">
      <c r="C789" s="194"/>
      <c r="D789" s="194"/>
      <c r="E789" s="194"/>
      <c r="F789" s="195"/>
      <c r="G789" s="195"/>
      <c r="H789" s="195"/>
      <c r="I789" s="196"/>
      <c r="J789" s="197"/>
      <c r="K789" s="197"/>
    </row>
    <row r="790" spans="3:11" ht="30" customHeight="1">
      <c r="C790" s="194"/>
      <c r="D790" s="194"/>
      <c r="E790" s="194"/>
      <c r="F790" s="195"/>
      <c r="G790" s="195"/>
      <c r="H790" s="195"/>
      <c r="I790" s="196"/>
      <c r="J790" s="197"/>
      <c r="K790" s="197"/>
    </row>
    <row r="791" spans="3:11" ht="30" customHeight="1">
      <c r="C791" s="194"/>
      <c r="D791" s="194"/>
      <c r="E791" s="194"/>
      <c r="F791" s="195"/>
      <c r="G791" s="195"/>
      <c r="H791" s="195"/>
      <c r="I791" s="196"/>
      <c r="J791" s="197"/>
      <c r="K791" s="197"/>
    </row>
    <row r="792" spans="3:11" ht="30" customHeight="1">
      <c r="C792" s="194"/>
      <c r="D792" s="194"/>
      <c r="E792" s="194"/>
      <c r="F792" s="195"/>
      <c r="G792" s="195"/>
      <c r="H792" s="195"/>
      <c r="I792" s="196"/>
      <c r="J792" s="197"/>
      <c r="K792" s="197"/>
    </row>
    <row r="793" spans="3:11" ht="30" customHeight="1">
      <c r="C793" s="194"/>
      <c r="D793" s="194"/>
      <c r="E793" s="194"/>
      <c r="F793" s="195"/>
      <c r="G793" s="195"/>
      <c r="H793" s="195"/>
      <c r="I793" s="196"/>
      <c r="J793" s="197"/>
      <c r="K793" s="197"/>
    </row>
    <row r="794" spans="3:11" ht="30" customHeight="1">
      <c r="C794" s="194"/>
      <c r="D794" s="194"/>
      <c r="E794" s="194"/>
      <c r="F794" s="195"/>
      <c r="G794" s="195"/>
      <c r="H794" s="195"/>
      <c r="I794" s="196"/>
      <c r="J794" s="197"/>
      <c r="K794" s="197"/>
    </row>
    <row r="795" spans="3:11" ht="30" customHeight="1">
      <c r="C795" s="194"/>
      <c r="D795" s="194"/>
      <c r="E795" s="194"/>
      <c r="F795" s="195"/>
      <c r="G795" s="195"/>
      <c r="H795" s="195"/>
      <c r="I795" s="196"/>
      <c r="J795" s="197"/>
      <c r="K795" s="197"/>
    </row>
    <row r="796" spans="3:11" ht="30" customHeight="1">
      <c r="C796" s="194"/>
      <c r="D796" s="194"/>
      <c r="E796" s="194"/>
      <c r="F796" s="195"/>
      <c r="G796" s="195"/>
      <c r="H796" s="195"/>
      <c r="I796" s="196"/>
      <c r="J796" s="197"/>
      <c r="K796" s="197"/>
    </row>
    <row r="797" spans="3:11" ht="30" customHeight="1">
      <c r="C797" s="194"/>
      <c r="D797" s="194"/>
      <c r="E797" s="194"/>
      <c r="F797" s="195"/>
      <c r="G797" s="195"/>
      <c r="H797" s="195"/>
      <c r="I797" s="196"/>
      <c r="J797" s="197"/>
      <c r="K797" s="197"/>
    </row>
    <row r="798" spans="3:11" ht="30" customHeight="1">
      <c r="C798" s="194"/>
      <c r="D798" s="194"/>
      <c r="E798" s="194"/>
      <c r="F798" s="195"/>
      <c r="G798" s="195"/>
      <c r="H798" s="195"/>
      <c r="I798" s="196"/>
      <c r="J798" s="197"/>
      <c r="K798" s="197"/>
    </row>
    <row r="799" spans="3:11" ht="30" customHeight="1">
      <c r="C799" s="194"/>
      <c r="D799" s="194"/>
      <c r="E799" s="194"/>
      <c r="F799" s="195"/>
      <c r="G799" s="195"/>
      <c r="H799" s="195"/>
      <c r="I799" s="196"/>
      <c r="J799" s="197"/>
      <c r="K799" s="197"/>
    </row>
    <row r="800" spans="3:11" ht="30" customHeight="1">
      <c r="C800" s="194"/>
      <c r="D800" s="194"/>
      <c r="E800" s="194"/>
      <c r="F800" s="195"/>
      <c r="G800" s="195"/>
      <c r="H800" s="195"/>
      <c r="I800" s="196"/>
      <c r="J800" s="197"/>
      <c r="K800" s="197"/>
    </row>
    <row r="801" spans="3:11" ht="30" customHeight="1">
      <c r="C801" s="194"/>
      <c r="D801" s="194"/>
      <c r="E801" s="194"/>
      <c r="F801" s="195"/>
      <c r="G801" s="195"/>
      <c r="H801" s="195"/>
      <c r="I801" s="196"/>
      <c r="J801" s="197"/>
      <c r="K801" s="197"/>
    </row>
    <row r="802" spans="3:11" ht="30" customHeight="1">
      <c r="C802" s="194"/>
      <c r="D802" s="194"/>
      <c r="E802" s="194"/>
      <c r="F802" s="195"/>
      <c r="G802" s="195"/>
      <c r="H802" s="195"/>
      <c r="I802" s="196"/>
      <c r="J802" s="197"/>
      <c r="K802" s="197"/>
    </row>
    <row r="803" spans="3:11" ht="30" customHeight="1">
      <c r="C803" s="194"/>
      <c r="D803" s="194"/>
      <c r="E803" s="194"/>
      <c r="F803" s="195"/>
      <c r="G803" s="195"/>
      <c r="H803" s="195"/>
      <c r="I803" s="196"/>
      <c r="J803" s="197"/>
      <c r="K803" s="197"/>
    </row>
    <row r="804" spans="3:11" ht="30" customHeight="1">
      <c r="C804" s="194"/>
      <c r="D804" s="194"/>
      <c r="E804" s="194"/>
      <c r="F804" s="195"/>
      <c r="G804" s="195"/>
      <c r="H804" s="195"/>
      <c r="I804" s="196"/>
      <c r="J804" s="197"/>
      <c r="K804" s="197"/>
    </row>
    <row r="805" spans="3:11" ht="30" customHeight="1">
      <c r="C805" s="194"/>
      <c r="D805" s="194"/>
      <c r="E805" s="194"/>
      <c r="F805" s="195"/>
      <c r="G805" s="195"/>
      <c r="H805" s="195"/>
      <c r="I805" s="196"/>
      <c r="J805" s="197"/>
      <c r="K805" s="197"/>
    </row>
    <row r="806" spans="3:11" ht="30" customHeight="1">
      <c r="C806" s="194"/>
      <c r="D806" s="194"/>
      <c r="E806" s="194"/>
      <c r="F806" s="195"/>
      <c r="G806" s="195"/>
      <c r="H806" s="195"/>
      <c r="I806" s="196"/>
      <c r="J806" s="197"/>
      <c r="K806" s="197"/>
    </row>
    <row r="807" spans="3:11" ht="30" customHeight="1">
      <c r="C807" s="194"/>
      <c r="D807" s="194"/>
      <c r="E807" s="194"/>
      <c r="F807" s="195"/>
      <c r="G807" s="195"/>
      <c r="H807" s="195"/>
      <c r="I807" s="196"/>
      <c r="J807" s="197"/>
      <c r="K807" s="197"/>
    </row>
    <row r="808" spans="3:11" ht="30" customHeight="1">
      <c r="C808" s="194"/>
      <c r="D808" s="194"/>
      <c r="E808" s="194"/>
      <c r="F808" s="195"/>
      <c r="G808" s="195"/>
      <c r="H808" s="195"/>
      <c r="I808" s="196"/>
      <c r="J808" s="197"/>
      <c r="K808" s="197"/>
    </row>
    <row r="809" spans="3:11" ht="30" customHeight="1">
      <c r="C809" s="194"/>
      <c r="D809" s="194"/>
      <c r="E809" s="194"/>
      <c r="F809" s="195"/>
      <c r="G809" s="195"/>
      <c r="H809" s="195"/>
      <c r="I809" s="196"/>
      <c r="J809" s="197"/>
      <c r="K809" s="197"/>
    </row>
    <row r="810" spans="3:11" ht="30" customHeight="1">
      <c r="C810" s="194"/>
      <c r="D810" s="194"/>
      <c r="E810" s="194"/>
      <c r="F810" s="195"/>
      <c r="G810" s="195"/>
      <c r="H810" s="195"/>
      <c r="I810" s="196"/>
      <c r="J810" s="197"/>
      <c r="K810" s="197"/>
    </row>
    <row r="811" spans="3:11" ht="30" customHeight="1">
      <c r="C811" s="194"/>
      <c r="D811" s="194"/>
      <c r="E811" s="194"/>
      <c r="F811" s="195"/>
      <c r="G811" s="195"/>
      <c r="H811" s="195"/>
      <c r="I811" s="196"/>
      <c r="J811" s="197"/>
      <c r="K811" s="197"/>
    </row>
    <row r="812" spans="3:11" ht="30" customHeight="1">
      <c r="C812" s="194"/>
      <c r="D812" s="194"/>
      <c r="E812" s="194"/>
      <c r="F812" s="195"/>
      <c r="G812" s="195"/>
      <c r="H812" s="195"/>
      <c r="I812" s="196"/>
      <c r="J812" s="197"/>
      <c r="K812" s="197"/>
    </row>
    <row r="813" spans="3:11" ht="30" customHeight="1">
      <c r="C813" s="194"/>
      <c r="D813" s="194"/>
      <c r="E813" s="194"/>
      <c r="F813" s="195"/>
      <c r="G813" s="195"/>
      <c r="H813" s="195"/>
      <c r="I813" s="196"/>
      <c r="J813" s="197"/>
      <c r="K813" s="197"/>
    </row>
    <row r="814" spans="3:11" ht="30" customHeight="1">
      <c r="C814" s="194"/>
      <c r="D814" s="194"/>
      <c r="E814" s="194"/>
      <c r="F814" s="195"/>
      <c r="G814" s="195"/>
      <c r="H814" s="195"/>
      <c r="I814" s="196"/>
      <c r="J814" s="197"/>
      <c r="K814" s="197"/>
    </row>
    <row r="815" spans="3:11" ht="30" customHeight="1">
      <c r="C815" s="194"/>
      <c r="D815" s="194"/>
      <c r="E815" s="194"/>
      <c r="F815" s="195"/>
      <c r="G815" s="195"/>
      <c r="H815" s="195"/>
      <c r="I815" s="196"/>
      <c r="J815" s="197"/>
      <c r="K815" s="197"/>
    </row>
    <row r="816" spans="3:11" ht="30" customHeight="1">
      <c r="C816" s="194"/>
      <c r="D816" s="194"/>
      <c r="E816" s="194"/>
      <c r="F816" s="195"/>
      <c r="G816" s="195"/>
      <c r="H816" s="195"/>
      <c r="I816" s="196"/>
      <c r="J816" s="197"/>
      <c r="K816" s="197"/>
    </row>
    <row r="817" spans="3:11" ht="30" customHeight="1">
      <c r="C817" s="194"/>
      <c r="D817" s="194"/>
      <c r="E817" s="194"/>
      <c r="F817" s="195"/>
      <c r="G817" s="195"/>
      <c r="H817" s="195"/>
      <c r="I817" s="196"/>
      <c r="J817" s="197"/>
      <c r="K817" s="197"/>
    </row>
    <row r="818" spans="3:11" ht="30" customHeight="1">
      <c r="C818" s="194"/>
      <c r="D818" s="194"/>
      <c r="E818" s="194"/>
      <c r="F818" s="195"/>
      <c r="G818" s="195"/>
      <c r="H818" s="195"/>
      <c r="I818" s="196"/>
      <c r="J818" s="197"/>
      <c r="K818" s="197"/>
    </row>
    <row r="819" spans="3:11" ht="30" customHeight="1">
      <c r="C819" s="194"/>
      <c r="D819" s="194"/>
      <c r="E819" s="194"/>
      <c r="F819" s="195"/>
      <c r="G819" s="195"/>
      <c r="H819" s="195"/>
      <c r="I819" s="196"/>
      <c r="J819" s="197"/>
      <c r="K819" s="197"/>
    </row>
    <row r="820" spans="3:11" ht="30" customHeight="1">
      <c r="C820" s="194"/>
      <c r="D820" s="194"/>
      <c r="E820" s="194"/>
      <c r="F820" s="195"/>
      <c r="G820" s="195"/>
      <c r="H820" s="195"/>
      <c r="I820" s="196"/>
      <c r="J820" s="197"/>
      <c r="K820" s="197"/>
    </row>
    <row r="821" spans="3:11" ht="30" customHeight="1">
      <c r="C821" s="194"/>
      <c r="D821" s="194"/>
      <c r="E821" s="194"/>
      <c r="F821" s="195"/>
      <c r="G821" s="195"/>
      <c r="H821" s="195"/>
      <c r="I821" s="196"/>
      <c r="J821" s="197"/>
      <c r="K821" s="197"/>
    </row>
    <row r="822" spans="3:11" ht="30" customHeight="1">
      <c r="C822" s="194"/>
      <c r="D822" s="194"/>
      <c r="E822" s="194"/>
      <c r="F822" s="195"/>
      <c r="G822" s="195"/>
      <c r="H822" s="195"/>
      <c r="I822" s="196"/>
      <c r="J822" s="197"/>
      <c r="K822" s="197"/>
    </row>
    <row r="823" spans="3:11" ht="30" customHeight="1">
      <c r="C823" s="194"/>
      <c r="D823" s="194"/>
      <c r="E823" s="194"/>
      <c r="F823" s="195"/>
      <c r="G823" s="195"/>
      <c r="H823" s="195"/>
      <c r="I823" s="196"/>
      <c r="J823" s="197"/>
      <c r="K823" s="197"/>
    </row>
    <row r="824" spans="3:11" ht="30" customHeight="1">
      <c r="C824" s="194"/>
      <c r="D824" s="194"/>
      <c r="E824" s="194"/>
      <c r="F824" s="195"/>
      <c r="G824" s="195"/>
      <c r="H824" s="195"/>
      <c r="I824" s="196"/>
      <c r="J824" s="197"/>
      <c r="K824" s="197"/>
    </row>
    <row r="825" spans="3:11" ht="30" customHeight="1">
      <c r="C825" s="194"/>
      <c r="D825" s="194"/>
      <c r="E825" s="194"/>
      <c r="F825" s="195"/>
      <c r="G825" s="195"/>
      <c r="H825" s="195"/>
      <c r="I825" s="196"/>
      <c r="J825" s="197"/>
      <c r="K825" s="197"/>
    </row>
    <row r="826" spans="3:11" ht="30" customHeight="1">
      <c r="C826" s="194"/>
      <c r="D826" s="194"/>
      <c r="E826" s="194"/>
      <c r="F826" s="195"/>
      <c r="G826" s="195"/>
      <c r="H826" s="195"/>
      <c r="I826" s="196"/>
      <c r="J826" s="197"/>
      <c r="K826" s="197"/>
    </row>
    <row r="827" spans="3:11" ht="30" customHeight="1">
      <c r="C827" s="194"/>
      <c r="D827" s="194"/>
      <c r="E827" s="194"/>
      <c r="F827" s="195"/>
      <c r="G827" s="195"/>
      <c r="H827" s="195"/>
      <c r="I827" s="196"/>
      <c r="J827" s="197"/>
      <c r="K827" s="197"/>
    </row>
    <row r="828" spans="3:11" ht="30" customHeight="1">
      <c r="C828" s="194"/>
      <c r="D828" s="194"/>
      <c r="E828" s="194"/>
      <c r="F828" s="195"/>
      <c r="G828" s="195"/>
      <c r="H828" s="195"/>
      <c r="I828" s="196"/>
      <c r="J828" s="197"/>
      <c r="K828" s="197"/>
    </row>
    <row r="829" spans="3:11" ht="30" customHeight="1">
      <c r="C829" s="194"/>
      <c r="D829" s="194"/>
      <c r="E829" s="194"/>
      <c r="F829" s="195"/>
      <c r="G829" s="195"/>
      <c r="H829" s="195"/>
      <c r="I829" s="196"/>
      <c r="J829" s="197"/>
      <c r="K829" s="197"/>
    </row>
    <row r="830" spans="3:11" ht="30" customHeight="1">
      <c r="C830" s="194"/>
      <c r="D830" s="194"/>
      <c r="E830" s="194"/>
      <c r="F830" s="195"/>
      <c r="G830" s="195"/>
      <c r="H830" s="195"/>
      <c r="I830" s="196"/>
      <c r="J830" s="197"/>
      <c r="K830" s="197"/>
    </row>
    <row r="831" spans="3:11" ht="30" customHeight="1">
      <c r="C831" s="194"/>
      <c r="D831" s="194"/>
      <c r="E831" s="194"/>
      <c r="F831" s="195"/>
      <c r="G831" s="195"/>
      <c r="H831" s="195"/>
      <c r="I831" s="196"/>
      <c r="J831" s="197"/>
      <c r="K831" s="197"/>
    </row>
    <row r="832" spans="3:11" ht="30" customHeight="1">
      <c r="C832" s="194"/>
      <c r="D832" s="194"/>
      <c r="E832" s="194"/>
      <c r="F832" s="195"/>
      <c r="G832" s="195"/>
      <c r="H832" s="195"/>
      <c r="I832" s="196"/>
      <c r="J832" s="197"/>
      <c r="K832" s="197"/>
    </row>
    <row r="833" spans="3:11" ht="30" customHeight="1">
      <c r="C833" s="194"/>
      <c r="D833" s="194"/>
      <c r="E833" s="194"/>
      <c r="F833" s="195"/>
      <c r="G833" s="195"/>
      <c r="H833" s="195"/>
      <c r="I833" s="196"/>
      <c r="J833" s="197"/>
      <c r="K833" s="197"/>
    </row>
    <row r="834" spans="3:11" ht="30" customHeight="1">
      <c r="C834" s="194"/>
      <c r="D834" s="194"/>
      <c r="E834" s="194"/>
      <c r="F834" s="195"/>
      <c r="G834" s="195"/>
      <c r="H834" s="195"/>
      <c r="I834" s="196"/>
      <c r="J834" s="197"/>
      <c r="K834" s="197"/>
    </row>
    <row r="835" spans="3:11" ht="30" customHeight="1">
      <c r="C835" s="194"/>
      <c r="D835" s="194"/>
      <c r="E835" s="194"/>
      <c r="F835" s="195"/>
      <c r="G835" s="195"/>
      <c r="H835" s="195"/>
      <c r="I835" s="196"/>
      <c r="J835" s="197"/>
      <c r="K835" s="197"/>
    </row>
    <row r="836" spans="3:11" ht="30" customHeight="1">
      <c r="C836" s="194"/>
      <c r="D836" s="194"/>
      <c r="E836" s="194"/>
      <c r="F836" s="195"/>
      <c r="G836" s="195"/>
      <c r="H836" s="195"/>
      <c r="I836" s="196"/>
      <c r="J836" s="197"/>
      <c r="K836" s="197"/>
    </row>
    <row r="837" spans="3:11" ht="30" customHeight="1">
      <c r="C837" s="194"/>
      <c r="D837" s="194"/>
      <c r="E837" s="194"/>
      <c r="F837" s="195"/>
      <c r="G837" s="195"/>
      <c r="H837" s="195"/>
      <c r="I837" s="196"/>
      <c r="J837" s="197"/>
      <c r="K837" s="197"/>
    </row>
    <row r="838" spans="3:11" ht="30" customHeight="1">
      <c r="C838" s="194"/>
      <c r="D838" s="194"/>
      <c r="E838" s="194"/>
      <c r="F838" s="195"/>
      <c r="G838" s="195"/>
      <c r="H838" s="195"/>
      <c r="I838" s="196"/>
      <c r="J838" s="197"/>
      <c r="K838" s="197"/>
    </row>
    <row r="839" spans="3:11" ht="30" customHeight="1">
      <c r="C839" s="194"/>
      <c r="D839" s="194"/>
      <c r="E839" s="194"/>
      <c r="F839" s="195"/>
      <c r="G839" s="195"/>
      <c r="H839" s="195"/>
      <c r="I839" s="196"/>
      <c r="J839" s="197"/>
      <c r="K839" s="197"/>
    </row>
    <row r="840" spans="3:11" ht="30" customHeight="1">
      <c r="C840" s="194"/>
      <c r="D840" s="194"/>
      <c r="E840" s="194"/>
      <c r="F840" s="195"/>
      <c r="G840" s="195"/>
      <c r="H840" s="195"/>
      <c r="I840" s="196"/>
      <c r="J840" s="197"/>
      <c r="K840" s="197"/>
    </row>
    <row r="841" spans="3:11" ht="30" customHeight="1">
      <c r="C841" s="194"/>
      <c r="D841" s="194"/>
      <c r="E841" s="194"/>
      <c r="F841" s="195"/>
      <c r="G841" s="195"/>
      <c r="H841" s="195"/>
      <c r="I841" s="196"/>
      <c r="J841" s="197"/>
      <c r="K841" s="197"/>
    </row>
    <row r="842" spans="3:11" ht="30" customHeight="1">
      <c r="C842" s="194"/>
      <c r="D842" s="194"/>
      <c r="E842" s="194"/>
      <c r="F842" s="195"/>
      <c r="G842" s="195"/>
      <c r="H842" s="195"/>
      <c r="I842" s="196"/>
      <c r="J842" s="197"/>
      <c r="K842" s="197"/>
    </row>
    <row r="843" spans="3:11" ht="30" customHeight="1">
      <c r="C843" s="194"/>
      <c r="D843" s="194"/>
      <c r="E843" s="194"/>
      <c r="F843" s="195"/>
      <c r="G843" s="195"/>
      <c r="H843" s="195"/>
      <c r="I843" s="196"/>
      <c r="J843" s="197"/>
      <c r="K843" s="197"/>
    </row>
    <row r="844" spans="3:11" ht="30" customHeight="1">
      <c r="C844" s="194"/>
      <c r="D844" s="194"/>
      <c r="E844" s="194"/>
      <c r="F844" s="195"/>
      <c r="G844" s="195"/>
      <c r="H844" s="195"/>
      <c r="I844" s="196"/>
      <c r="J844" s="197"/>
      <c r="K844" s="197"/>
    </row>
    <row r="845" spans="3:11" ht="30" customHeight="1">
      <c r="C845" s="194"/>
      <c r="D845" s="194"/>
      <c r="E845" s="194"/>
      <c r="F845" s="195"/>
      <c r="G845" s="195"/>
      <c r="H845" s="195"/>
      <c r="I845" s="196"/>
      <c r="J845" s="197"/>
      <c r="K845" s="197"/>
    </row>
    <row r="846" spans="3:11" ht="30" customHeight="1">
      <c r="C846" s="194"/>
      <c r="D846" s="194"/>
      <c r="E846" s="194"/>
      <c r="F846" s="195"/>
      <c r="G846" s="195"/>
      <c r="H846" s="195"/>
      <c r="I846" s="196"/>
      <c r="J846" s="197"/>
      <c r="K846" s="197"/>
    </row>
    <row r="847" spans="3:11" ht="30" customHeight="1">
      <c r="C847" s="194"/>
      <c r="D847" s="194"/>
      <c r="E847" s="194"/>
      <c r="F847" s="195"/>
      <c r="G847" s="195"/>
      <c r="H847" s="195"/>
      <c r="I847" s="196"/>
      <c r="J847" s="197"/>
      <c r="K847" s="197"/>
    </row>
    <row r="848" spans="3:11" ht="30" customHeight="1">
      <c r="C848" s="194"/>
      <c r="D848" s="194"/>
      <c r="E848" s="194"/>
      <c r="F848" s="195"/>
      <c r="G848" s="195"/>
      <c r="H848" s="195"/>
      <c r="I848" s="196"/>
      <c r="J848" s="197"/>
      <c r="K848" s="197"/>
    </row>
    <row r="849" spans="3:11" ht="30" customHeight="1">
      <c r="C849" s="194"/>
      <c r="D849" s="194"/>
      <c r="E849" s="194"/>
      <c r="F849" s="195"/>
      <c r="G849" s="195"/>
      <c r="H849" s="195"/>
      <c r="I849" s="196"/>
      <c r="J849" s="197"/>
      <c r="K849" s="197"/>
    </row>
    <row r="850" spans="3:11" ht="30" customHeight="1">
      <c r="C850" s="194"/>
      <c r="D850" s="194"/>
      <c r="E850" s="194"/>
      <c r="F850" s="195"/>
      <c r="G850" s="195"/>
      <c r="H850" s="195"/>
      <c r="I850" s="196"/>
      <c r="J850" s="197"/>
      <c r="K850" s="197"/>
    </row>
    <row r="851" spans="3:11" ht="30" customHeight="1">
      <c r="C851" s="194"/>
      <c r="D851" s="194"/>
      <c r="E851" s="194"/>
      <c r="F851" s="195"/>
      <c r="G851" s="195"/>
      <c r="H851" s="195"/>
      <c r="I851" s="196"/>
      <c r="J851" s="197"/>
      <c r="K851" s="197"/>
    </row>
    <row r="852" spans="3:11" ht="30" customHeight="1">
      <c r="C852" s="194"/>
      <c r="D852" s="194"/>
      <c r="E852" s="194"/>
      <c r="F852" s="195"/>
      <c r="G852" s="195"/>
      <c r="H852" s="195"/>
      <c r="I852" s="196"/>
      <c r="J852" s="197"/>
      <c r="K852" s="197"/>
    </row>
    <row r="853" spans="3:11" ht="30" customHeight="1">
      <c r="C853" s="194"/>
      <c r="D853" s="194"/>
      <c r="E853" s="194"/>
      <c r="F853" s="195"/>
      <c r="G853" s="195"/>
      <c r="H853" s="195"/>
      <c r="I853" s="196"/>
      <c r="J853" s="197"/>
      <c r="K853" s="197"/>
    </row>
    <row r="854" spans="3:11" ht="30" customHeight="1">
      <c r="C854" s="194"/>
      <c r="D854" s="194"/>
      <c r="E854" s="194"/>
      <c r="F854" s="195"/>
      <c r="G854" s="195"/>
      <c r="H854" s="195"/>
      <c r="I854" s="196"/>
      <c r="J854" s="197"/>
      <c r="K854" s="197"/>
    </row>
    <row r="855" spans="3:11" ht="30" customHeight="1">
      <c r="C855" s="194"/>
      <c r="D855" s="194"/>
      <c r="E855" s="194"/>
      <c r="F855" s="195"/>
      <c r="G855" s="195"/>
      <c r="H855" s="195"/>
      <c r="I855" s="196"/>
      <c r="J855" s="197"/>
      <c r="K855" s="197"/>
    </row>
    <row r="856" spans="3:11" ht="30" customHeight="1">
      <c r="C856" s="194"/>
      <c r="D856" s="194"/>
      <c r="E856" s="194"/>
      <c r="F856" s="195"/>
      <c r="G856" s="195"/>
      <c r="H856" s="195"/>
      <c r="I856" s="196"/>
      <c r="J856" s="197"/>
      <c r="K856" s="197"/>
    </row>
    <row r="857" spans="3:11" ht="30" customHeight="1">
      <c r="C857" s="194"/>
      <c r="D857" s="194"/>
      <c r="E857" s="194"/>
      <c r="F857" s="195"/>
      <c r="G857" s="195"/>
      <c r="H857" s="195"/>
      <c r="I857" s="196"/>
      <c r="J857" s="197"/>
      <c r="K857" s="197"/>
    </row>
    <row r="858" spans="3:11" ht="30" customHeight="1">
      <c r="C858" s="194"/>
      <c r="D858" s="194"/>
      <c r="E858" s="194"/>
      <c r="F858" s="195"/>
      <c r="G858" s="195"/>
      <c r="H858" s="195"/>
      <c r="I858" s="196"/>
      <c r="J858" s="197"/>
      <c r="K858" s="197"/>
    </row>
    <row r="859" spans="3:11" ht="30" customHeight="1">
      <c r="C859" s="194"/>
      <c r="D859" s="194"/>
      <c r="E859" s="194"/>
      <c r="F859" s="195"/>
      <c r="G859" s="195"/>
      <c r="H859" s="195"/>
      <c r="I859" s="196"/>
      <c r="J859" s="197"/>
      <c r="K859" s="197"/>
    </row>
    <row r="860" spans="3:11" ht="30" customHeight="1">
      <c r="C860" s="194"/>
      <c r="D860" s="194"/>
      <c r="E860" s="194"/>
      <c r="F860" s="195"/>
      <c r="G860" s="195"/>
      <c r="H860" s="195"/>
      <c r="I860" s="196"/>
      <c r="J860" s="197"/>
      <c r="K860" s="197"/>
    </row>
    <row r="861" spans="3:11" ht="30" customHeight="1">
      <c r="C861" s="194"/>
      <c r="D861" s="194"/>
      <c r="E861" s="194"/>
      <c r="F861" s="195"/>
      <c r="G861" s="195"/>
      <c r="H861" s="195"/>
      <c r="I861" s="196"/>
      <c r="J861" s="197"/>
      <c r="K861" s="197"/>
    </row>
    <row r="862" spans="3:11" ht="30" customHeight="1">
      <c r="C862" s="194"/>
      <c r="D862" s="194"/>
      <c r="E862" s="194"/>
      <c r="F862" s="195"/>
      <c r="G862" s="195"/>
      <c r="H862" s="195"/>
      <c r="I862" s="196"/>
      <c r="J862" s="197"/>
      <c r="K862" s="197"/>
    </row>
    <row r="863" spans="3:11" ht="30" customHeight="1">
      <c r="C863" s="194"/>
      <c r="D863" s="194"/>
      <c r="E863" s="194"/>
      <c r="F863" s="195"/>
      <c r="G863" s="195"/>
      <c r="H863" s="195"/>
      <c r="I863" s="196"/>
      <c r="J863" s="197"/>
      <c r="K863" s="197"/>
    </row>
    <row r="864" spans="3:11" ht="30" customHeight="1">
      <c r="C864" s="194"/>
      <c r="D864" s="194"/>
      <c r="E864" s="194"/>
      <c r="F864" s="195"/>
      <c r="G864" s="195"/>
      <c r="H864" s="195"/>
      <c r="I864" s="196"/>
      <c r="J864" s="197"/>
      <c r="K864" s="197"/>
    </row>
    <row r="865" spans="3:11" ht="30" customHeight="1">
      <c r="C865" s="194"/>
      <c r="D865" s="194"/>
      <c r="E865" s="194"/>
      <c r="F865" s="195"/>
      <c r="G865" s="195"/>
      <c r="H865" s="195"/>
      <c r="I865" s="196"/>
      <c r="J865" s="197"/>
      <c r="K865" s="197"/>
    </row>
    <row r="866" spans="3:11" ht="30" customHeight="1">
      <c r="C866" s="194"/>
      <c r="D866" s="194"/>
      <c r="E866" s="194"/>
      <c r="F866" s="195"/>
      <c r="G866" s="195"/>
      <c r="H866" s="195"/>
      <c r="I866" s="196"/>
      <c r="J866" s="197"/>
      <c r="K866" s="197"/>
    </row>
    <row r="867" spans="3:11" ht="30" customHeight="1">
      <c r="C867" s="194"/>
      <c r="D867" s="194"/>
      <c r="E867" s="194"/>
      <c r="F867" s="195"/>
      <c r="G867" s="195"/>
      <c r="H867" s="195"/>
      <c r="I867" s="196"/>
      <c r="J867" s="197"/>
      <c r="K867" s="197"/>
    </row>
    <row r="868" spans="3:11" ht="30" customHeight="1">
      <c r="C868" s="194"/>
      <c r="D868" s="194"/>
      <c r="E868" s="194"/>
      <c r="F868" s="195"/>
      <c r="G868" s="195"/>
      <c r="H868" s="195"/>
      <c r="I868" s="196"/>
      <c r="J868" s="197"/>
      <c r="K868" s="197"/>
    </row>
    <row r="869" spans="3:11" ht="30" customHeight="1">
      <c r="C869" s="194"/>
      <c r="D869" s="194"/>
      <c r="E869" s="194"/>
      <c r="F869" s="195"/>
      <c r="G869" s="195"/>
      <c r="H869" s="195"/>
      <c r="I869" s="196"/>
      <c r="J869" s="197"/>
      <c r="K869" s="197"/>
    </row>
    <row r="870" spans="3:11" ht="30" customHeight="1">
      <c r="C870" s="194"/>
      <c r="D870" s="194"/>
      <c r="E870" s="194"/>
      <c r="F870" s="195"/>
      <c r="G870" s="195"/>
      <c r="H870" s="195"/>
      <c r="I870" s="196"/>
      <c r="J870" s="197"/>
      <c r="K870" s="197"/>
    </row>
    <row r="871" spans="3:11" ht="30" customHeight="1">
      <c r="C871" s="194"/>
      <c r="D871" s="194"/>
      <c r="E871" s="194"/>
      <c r="F871" s="195"/>
      <c r="G871" s="195"/>
      <c r="H871" s="195"/>
      <c r="I871" s="196"/>
      <c r="J871" s="197"/>
      <c r="K871" s="197"/>
    </row>
    <row r="872" spans="3:11" ht="30" customHeight="1">
      <c r="C872" s="194"/>
      <c r="D872" s="194"/>
      <c r="E872" s="194"/>
      <c r="F872" s="195"/>
      <c r="G872" s="195"/>
      <c r="H872" s="195"/>
      <c r="I872" s="196"/>
      <c r="J872" s="197"/>
      <c r="K872" s="197"/>
    </row>
    <row r="873" spans="3:11" ht="30" customHeight="1">
      <c r="C873" s="194"/>
      <c r="D873" s="194"/>
      <c r="E873" s="194"/>
      <c r="F873" s="195"/>
      <c r="G873" s="195"/>
      <c r="H873" s="195"/>
      <c r="I873" s="196"/>
      <c r="J873" s="197"/>
      <c r="K873" s="197"/>
    </row>
    <row r="874" spans="3:11" ht="30" customHeight="1">
      <c r="C874" s="194"/>
      <c r="D874" s="194"/>
      <c r="E874" s="194"/>
      <c r="F874" s="195"/>
      <c r="G874" s="195"/>
      <c r="H874" s="195"/>
      <c r="I874" s="196"/>
      <c r="J874" s="197"/>
      <c r="K874" s="197"/>
    </row>
    <row r="875" spans="3:11" ht="30" customHeight="1">
      <c r="C875" s="194"/>
      <c r="D875" s="194"/>
      <c r="E875" s="194"/>
      <c r="F875" s="195"/>
      <c r="G875" s="195"/>
      <c r="H875" s="195"/>
      <c r="I875" s="196"/>
      <c r="J875" s="197"/>
      <c r="K875" s="197"/>
    </row>
    <row r="876" spans="3:11" ht="30" customHeight="1">
      <c r="C876" s="194"/>
      <c r="D876" s="194"/>
      <c r="E876" s="194"/>
      <c r="F876" s="195"/>
      <c r="G876" s="195"/>
      <c r="H876" s="195"/>
      <c r="I876" s="196"/>
      <c r="J876" s="197"/>
      <c r="K876" s="197"/>
    </row>
    <row r="877" spans="3:11" ht="30" customHeight="1">
      <c r="C877" s="194"/>
      <c r="D877" s="194"/>
      <c r="E877" s="194"/>
      <c r="F877" s="195"/>
      <c r="G877" s="195"/>
      <c r="H877" s="195"/>
      <c r="I877" s="196"/>
      <c r="J877" s="197"/>
      <c r="K877" s="197"/>
    </row>
    <row r="878" spans="3:11" ht="30" customHeight="1">
      <c r="C878" s="194"/>
      <c r="D878" s="194"/>
      <c r="E878" s="194"/>
      <c r="F878" s="195"/>
      <c r="G878" s="195"/>
      <c r="H878" s="195"/>
      <c r="I878" s="196"/>
      <c r="J878" s="197"/>
      <c r="K878" s="197"/>
    </row>
    <row r="879" spans="3:11" ht="30" customHeight="1">
      <c r="C879" s="194"/>
      <c r="D879" s="194"/>
      <c r="E879" s="194"/>
      <c r="F879" s="195"/>
      <c r="G879" s="195"/>
      <c r="H879" s="195"/>
      <c r="I879" s="196"/>
      <c r="J879" s="197"/>
      <c r="K879" s="197"/>
    </row>
    <row r="880" spans="3:11" ht="30" customHeight="1">
      <c r="C880" s="194"/>
      <c r="D880" s="194"/>
      <c r="E880" s="194"/>
      <c r="F880" s="195"/>
      <c r="G880" s="195"/>
      <c r="H880" s="195"/>
      <c r="I880" s="196"/>
      <c r="J880" s="197"/>
      <c r="K880" s="197"/>
    </row>
    <row r="881" spans="3:11" ht="30" customHeight="1">
      <c r="C881" s="194"/>
      <c r="D881" s="194"/>
      <c r="E881" s="194"/>
      <c r="F881" s="195"/>
      <c r="G881" s="195"/>
      <c r="H881" s="195"/>
      <c r="I881" s="196"/>
      <c r="J881" s="197"/>
      <c r="K881" s="197"/>
    </row>
    <row r="882" spans="3:11" ht="30" customHeight="1">
      <c r="C882" s="194"/>
      <c r="D882" s="194"/>
      <c r="E882" s="194"/>
      <c r="F882" s="195"/>
      <c r="G882" s="195"/>
      <c r="H882" s="195"/>
      <c r="I882" s="196"/>
      <c r="J882" s="197"/>
      <c r="K882" s="197"/>
    </row>
    <row r="883" spans="3:11" ht="30" customHeight="1">
      <c r="C883" s="194"/>
      <c r="D883" s="194"/>
      <c r="E883" s="194"/>
      <c r="F883" s="195"/>
      <c r="G883" s="195"/>
      <c r="H883" s="195"/>
      <c r="I883" s="196"/>
      <c r="J883" s="197"/>
      <c r="K883" s="197"/>
    </row>
    <row r="884" spans="3:11" ht="30" customHeight="1">
      <c r="C884" s="194"/>
      <c r="D884" s="194"/>
      <c r="E884" s="194"/>
      <c r="F884" s="195"/>
      <c r="G884" s="195"/>
      <c r="H884" s="195"/>
      <c r="I884" s="196"/>
      <c r="J884" s="197"/>
      <c r="K884" s="197"/>
    </row>
    <row r="885" spans="3:11" ht="30" customHeight="1">
      <c r="C885" s="194"/>
      <c r="D885" s="194"/>
      <c r="E885" s="194"/>
      <c r="F885" s="195"/>
      <c r="G885" s="195"/>
      <c r="H885" s="195"/>
      <c r="I885" s="196"/>
      <c r="J885" s="197"/>
      <c r="K885" s="197"/>
    </row>
    <row r="886" spans="3:11" ht="30" customHeight="1">
      <c r="C886" s="194"/>
      <c r="D886" s="194"/>
      <c r="E886" s="194"/>
      <c r="F886" s="195"/>
      <c r="G886" s="195"/>
      <c r="H886" s="195"/>
      <c r="I886" s="196"/>
      <c r="J886" s="197"/>
      <c r="K886" s="197"/>
    </row>
    <row r="887" spans="3:11" ht="30" customHeight="1">
      <c r="C887" s="194"/>
      <c r="D887" s="194"/>
      <c r="E887" s="194"/>
      <c r="F887" s="195"/>
      <c r="G887" s="195"/>
      <c r="H887" s="195"/>
      <c r="I887" s="196"/>
      <c r="J887" s="197"/>
      <c r="K887" s="197"/>
    </row>
    <row r="888" spans="3:11" ht="30" customHeight="1">
      <c r="C888" s="194"/>
      <c r="D888" s="194"/>
      <c r="E888" s="194"/>
      <c r="F888" s="195"/>
      <c r="G888" s="195"/>
      <c r="H888" s="195"/>
      <c r="I888" s="196"/>
      <c r="J888" s="197"/>
      <c r="K888" s="197"/>
    </row>
    <row r="889" spans="3:11" ht="30" customHeight="1">
      <c r="C889" s="194"/>
      <c r="D889" s="194"/>
      <c r="E889" s="194"/>
      <c r="F889" s="195"/>
      <c r="G889" s="195"/>
      <c r="H889" s="195"/>
      <c r="I889" s="196"/>
      <c r="J889" s="197"/>
      <c r="K889" s="197"/>
    </row>
    <row r="890" spans="3:11" ht="30" customHeight="1">
      <c r="C890" s="194"/>
      <c r="D890" s="194"/>
      <c r="E890" s="194"/>
      <c r="F890" s="195"/>
      <c r="G890" s="195"/>
      <c r="H890" s="195"/>
      <c r="I890" s="196"/>
      <c r="J890" s="197"/>
      <c r="K890" s="197"/>
    </row>
    <row r="891" spans="3:11" ht="30" customHeight="1">
      <c r="C891" s="194"/>
      <c r="D891" s="194"/>
      <c r="E891" s="194"/>
      <c r="F891" s="195"/>
      <c r="G891" s="195"/>
      <c r="H891" s="195"/>
      <c r="I891" s="196"/>
      <c r="J891" s="197"/>
      <c r="K891" s="197"/>
    </row>
    <row r="892" spans="3:11" ht="30" customHeight="1">
      <c r="C892" s="194"/>
      <c r="D892" s="194"/>
      <c r="E892" s="194"/>
      <c r="F892" s="195"/>
      <c r="G892" s="195"/>
      <c r="H892" s="195"/>
      <c r="I892" s="196"/>
      <c r="J892" s="197"/>
      <c r="K892" s="197"/>
    </row>
    <row r="893" spans="3:11" ht="30" customHeight="1">
      <c r="C893" s="194"/>
      <c r="D893" s="194"/>
      <c r="E893" s="194"/>
      <c r="F893" s="195"/>
      <c r="G893" s="195"/>
      <c r="H893" s="195"/>
      <c r="I893" s="196"/>
      <c r="J893" s="197"/>
      <c r="K893" s="197"/>
    </row>
    <row r="894" spans="3:11" ht="30" customHeight="1">
      <c r="C894" s="194"/>
      <c r="D894" s="194"/>
      <c r="E894" s="194"/>
      <c r="F894" s="195"/>
      <c r="G894" s="195"/>
      <c r="H894" s="195"/>
      <c r="I894" s="196"/>
      <c r="J894" s="197"/>
      <c r="K894" s="197"/>
    </row>
    <row r="895" spans="3:11" ht="30" customHeight="1">
      <c r="C895" s="194"/>
      <c r="D895" s="194"/>
      <c r="E895" s="194"/>
      <c r="F895" s="195"/>
      <c r="G895" s="195"/>
      <c r="H895" s="195"/>
      <c r="I895" s="196"/>
      <c r="J895" s="197"/>
      <c r="K895" s="197"/>
    </row>
    <row r="896" spans="3:11" ht="30" customHeight="1">
      <c r="C896" s="194"/>
      <c r="D896" s="194"/>
      <c r="E896" s="194"/>
      <c r="F896" s="195"/>
      <c r="G896" s="195"/>
      <c r="H896" s="195"/>
      <c r="I896" s="196"/>
      <c r="J896" s="197"/>
      <c r="K896" s="197"/>
    </row>
    <row r="897" spans="3:11" ht="30" customHeight="1">
      <c r="C897" s="194"/>
      <c r="D897" s="194"/>
      <c r="E897" s="194"/>
      <c r="F897" s="195"/>
      <c r="G897" s="195"/>
      <c r="H897" s="195"/>
      <c r="I897" s="196"/>
      <c r="J897" s="197"/>
      <c r="K897" s="197"/>
    </row>
    <row r="898" spans="3:11" ht="30" customHeight="1">
      <c r="C898" s="194"/>
      <c r="D898" s="194"/>
      <c r="E898" s="194"/>
      <c r="F898" s="195"/>
      <c r="G898" s="195"/>
      <c r="H898" s="195"/>
      <c r="I898" s="196"/>
      <c r="J898" s="197"/>
      <c r="K898" s="197"/>
    </row>
    <row r="899" spans="3:11" ht="30" customHeight="1">
      <c r="C899" s="194"/>
      <c r="D899" s="194"/>
      <c r="E899" s="194"/>
      <c r="F899" s="195"/>
      <c r="G899" s="195"/>
      <c r="H899" s="195"/>
      <c r="I899" s="196"/>
      <c r="J899" s="197"/>
      <c r="K899" s="197"/>
    </row>
    <row r="900" spans="3:11" ht="30" customHeight="1">
      <c r="C900" s="194"/>
      <c r="D900" s="194"/>
      <c r="E900" s="194"/>
      <c r="F900" s="195"/>
      <c r="G900" s="195"/>
      <c r="H900" s="195"/>
      <c r="I900" s="196"/>
      <c r="J900" s="197"/>
      <c r="K900" s="197"/>
    </row>
    <row r="901" spans="3:11" ht="30" customHeight="1">
      <c r="C901" s="194"/>
      <c r="D901" s="194"/>
      <c r="E901" s="194"/>
      <c r="F901" s="195"/>
      <c r="G901" s="195"/>
      <c r="H901" s="195"/>
      <c r="I901" s="196"/>
      <c r="J901" s="197"/>
      <c r="K901" s="197"/>
    </row>
    <row r="902" spans="3:11" ht="30" customHeight="1">
      <c r="C902" s="194"/>
      <c r="D902" s="194"/>
      <c r="E902" s="194"/>
      <c r="F902" s="195"/>
      <c r="G902" s="195"/>
      <c r="H902" s="195"/>
      <c r="I902" s="196"/>
      <c r="J902" s="197"/>
      <c r="K902" s="197"/>
    </row>
    <row r="903" spans="3:11" ht="30" customHeight="1">
      <c r="C903" s="194"/>
      <c r="D903" s="194"/>
      <c r="E903" s="194"/>
      <c r="F903" s="195"/>
      <c r="G903" s="195"/>
      <c r="H903" s="195"/>
      <c r="I903" s="196"/>
      <c r="J903" s="197"/>
      <c r="K903" s="197"/>
    </row>
    <row r="904" spans="3:11" ht="30" customHeight="1">
      <c r="C904" s="194"/>
      <c r="D904" s="194"/>
      <c r="E904" s="194"/>
      <c r="F904" s="195"/>
      <c r="G904" s="195"/>
      <c r="H904" s="195"/>
      <c r="I904" s="196"/>
      <c r="J904" s="197"/>
      <c r="K904" s="197"/>
    </row>
    <row r="905" spans="3:11" ht="30" customHeight="1">
      <c r="C905" s="194"/>
      <c r="D905" s="194"/>
      <c r="E905" s="194"/>
      <c r="F905" s="195"/>
      <c r="G905" s="195"/>
      <c r="H905" s="195"/>
      <c r="I905" s="196"/>
      <c r="J905" s="197"/>
      <c r="K905" s="197"/>
    </row>
    <row r="906" spans="3:11" ht="30" customHeight="1">
      <c r="C906" s="194"/>
      <c r="D906" s="194"/>
      <c r="E906" s="194"/>
      <c r="F906" s="195"/>
      <c r="G906" s="195"/>
      <c r="H906" s="195"/>
      <c r="I906" s="196"/>
      <c r="J906" s="197"/>
      <c r="K906" s="197"/>
    </row>
    <row r="907" spans="3:11" ht="30" customHeight="1">
      <c r="C907" s="194"/>
      <c r="D907" s="194"/>
      <c r="E907" s="194"/>
      <c r="F907" s="195"/>
      <c r="G907" s="195"/>
      <c r="H907" s="195"/>
      <c r="I907" s="196"/>
      <c r="J907" s="197"/>
      <c r="K907" s="197"/>
    </row>
    <row r="908" spans="3:11" ht="30" customHeight="1">
      <c r="C908" s="194"/>
      <c r="D908" s="194"/>
      <c r="E908" s="194"/>
      <c r="F908" s="195"/>
      <c r="G908" s="195"/>
      <c r="H908" s="195"/>
      <c r="I908" s="196"/>
      <c r="J908" s="197"/>
      <c r="K908" s="197"/>
    </row>
    <row r="909" spans="3:11" ht="30" customHeight="1">
      <c r="C909" s="194"/>
      <c r="D909" s="194"/>
      <c r="E909" s="194"/>
      <c r="F909" s="195"/>
      <c r="G909" s="195"/>
      <c r="H909" s="195"/>
      <c r="I909" s="196"/>
      <c r="J909" s="197"/>
      <c r="K909" s="197"/>
    </row>
    <row r="910" spans="3:11" ht="30" customHeight="1">
      <c r="C910" s="194"/>
      <c r="D910" s="194"/>
      <c r="E910" s="194"/>
      <c r="F910" s="195"/>
      <c r="G910" s="195"/>
      <c r="H910" s="195"/>
      <c r="I910" s="196"/>
      <c r="J910" s="197"/>
      <c r="K910" s="197"/>
    </row>
    <row r="911" spans="3:11" ht="30" customHeight="1">
      <c r="C911" s="194"/>
      <c r="D911" s="194"/>
      <c r="E911" s="194"/>
      <c r="F911" s="195"/>
      <c r="G911" s="195"/>
      <c r="H911" s="195"/>
      <c r="I911" s="196"/>
      <c r="J911" s="197"/>
      <c r="K911" s="197"/>
    </row>
    <row r="912" spans="3:11" ht="30" customHeight="1">
      <c r="C912" s="194"/>
      <c r="D912" s="194"/>
      <c r="E912" s="194"/>
      <c r="F912" s="195"/>
      <c r="G912" s="195"/>
      <c r="H912" s="195"/>
      <c r="I912" s="196"/>
      <c r="J912" s="197"/>
      <c r="K912" s="197"/>
    </row>
    <row r="913" spans="3:11" ht="30" customHeight="1">
      <c r="C913" s="194"/>
      <c r="D913" s="194"/>
      <c r="E913" s="194"/>
      <c r="F913" s="195"/>
      <c r="G913" s="195"/>
      <c r="H913" s="195"/>
      <c r="I913" s="196"/>
      <c r="J913" s="197"/>
      <c r="K913" s="197"/>
    </row>
    <row r="914" spans="3:11" ht="30" customHeight="1">
      <c r="C914" s="194"/>
      <c r="D914" s="194"/>
      <c r="E914" s="194"/>
      <c r="F914" s="195"/>
      <c r="G914" s="195"/>
      <c r="H914" s="195"/>
      <c r="I914" s="196"/>
      <c r="J914" s="197"/>
      <c r="K914" s="197"/>
    </row>
    <row r="915" spans="3:11" ht="30" customHeight="1">
      <c r="C915" s="194"/>
      <c r="D915" s="194"/>
      <c r="E915" s="194"/>
      <c r="F915" s="195"/>
      <c r="G915" s="195"/>
      <c r="H915" s="195"/>
      <c r="I915" s="196"/>
      <c r="J915" s="197"/>
      <c r="K915" s="197"/>
    </row>
    <row r="916" spans="3:11" ht="30" customHeight="1">
      <c r="C916" s="194"/>
      <c r="D916" s="194"/>
      <c r="E916" s="194"/>
      <c r="F916" s="195"/>
      <c r="G916" s="195"/>
      <c r="H916" s="195"/>
      <c r="I916" s="196"/>
      <c r="J916" s="197"/>
      <c r="K916" s="197"/>
    </row>
    <row r="917" spans="3:11" ht="30" customHeight="1">
      <c r="C917" s="194"/>
      <c r="D917" s="194"/>
      <c r="E917" s="194"/>
      <c r="F917" s="195"/>
      <c r="G917" s="195"/>
      <c r="H917" s="195"/>
      <c r="I917" s="196"/>
      <c r="J917" s="197"/>
      <c r="K917" s="197"/>
    </row>
    <row r="918" spans="3:11" ht="30" customHeight="1">
      <c r="C918" s="194"/>
      <c r="D918" s="194"/>
      <c r="E918" s="194"/>
      <c r="F918" s="195"/>
      <c r="G918" s="195"/>
      <c r="H918" s="195"/>
      <c r="I918" s="196"/>
      <c r="J918" s="197"/>
      <c r="K918" s="197"/>
    </row>
    <row r="919" spans="3:11" ht="30" customHeight="1">
      <c r="C919" s="194"/>
      <c r="D919" s="194"/>
      <c r="E919" s="194"/>
      <c r="F919" s="195"/>
      <c r="G919" s="195"/>
      <c r="H919" s="195"/>
      <c r="I919" s="196"/>
      <c r="J919" s="197"/>
      <c r="K919" s="197"/>
    </row>
    <row r="920" spans="3:11" ht="30" customHeight="1">
      <c r="C920" s="194"/>
      <c r="D920" s="194"/>
      <c r="E920" s="194"/>
      <c r="F920" s="195"/>
      <c r="G920" s="195"/>
      <c r="H920" s="195"/>
      <c r="I920" s="196"/>
      <c r="J920" s="197"/>
      <c r="K920" s="197"/>
    </row>
    <row r="921" spans="3:11" ht="30" customHeight="1">
      <c r="C921" s="194"/>
      <c r="D921" s="194"/>
      <c r="E921" s="194"/>
      <c r="F921" s="195"/>
      <c r="G921" s="195"/>
      <c r="H921" s="195"/>
      <c r="I921" s="196"/>
      <c r="J921" s="197"/>
      <c r="K921" s="197"/>
    </row>
    <row r="922" spans="3:11" ht="30" customHeight="1">
      <c r="C922" s="194"/>
      <c r="D922" s="194"/>
      <c r="E922" s="194"/>
      <c r="F922" s="195"/>
      <c r="G922" s="195"/>
      <c r="H922" s="195"/>
      <c r="I922" s="196"/>
      <c r="J922" s="197"/>
      <c r="K922" s="197"/>
    </row>
    <row r="923" spans="3:11" ht="30" customHeight="1">
      <c r="C923" s="194"/>
      <c r="D923" s="194"/>
      <c r="E923" s="194"/>
      <c r="F923" s="195"/>
      <c r="G923" s="195"/>
      <c r="H923" s="195"/>
      <c r="I923" s="196"/>
      <c r="J923" s="197"/>
      <c r="K923" s="197"/>
    </row>
    <row r="924" spans="3:11" ht="30" customHeight="1">
      <c r="C924" s="194"/>
      <c r="D924" s="194"/>
      <c r="E924" s="194"/>
      <c r="F924" s="195"/>
      <c r="G924" s="195"/>
      <c r="H924" s="195"/>
      <c r="I924" s="196"/>
      <c r="J924" s="197"/>
      <c r="K924" s="197"/>
    </row>
    <row r="925" spans="3:11" ht="30" customHeight="1">
      <c r="C925" s="194"/>
      <c r="D925" s="194"/>
      <c r="E925" s="194"/>
      <c r="F925" s="195"/>
      <c r="G925" s="195"/>
      <c r="H925" s="195"/>
      <c r="I925" s="196"/>
      <c r="J925" s="197"/>
      <c r="K925" s="197"/>
    </row>
    <row r="926" spans="3:11" ht="30" customHeight="1">
      <c r="C926" s="194"/>
      <c r="D926" s="194"/>
      <c r="E926" s="194"/>
      <c r="F926" s="195"/>
      <c r="G926" s="195"/>
      <c r="H926" s="195"/>
      <c r="I926" s="196"/>
      <c r="J926" s="197"/>
      <c r="K926" s="197"/>
    </row>
    <row r="927" spans="3:11" ht="30" customHeight="1">
      <c r="C927" s="194"/>
      <c r="D927" s="194"/>
      <c r="E927" s="194"/>
      <c r="F927" s="195"/>
      <c r="G927" s="195"/>
      <c r="H927" s="195"/>
      <c r="I927" s="196"/>
      <c r="J927" s="197"/>
      <c r="K927" s="197"/>
    </row>
    <row r="928" spans="3:11" ht="30" customHeight="1">
      <c r="C928" s="194"/>
      <c r="D928" s="194"/>
      <c r="E928" s="194"/>
      <c r="F928" s="195"/>
      <c r="G928" s="195"/>
      <c r="H928" s="195"/>
      <c r="I928" s="196"/>
      <c r="J928" s="197"/>
      <c r="K928" s="197"/>
    </row>
    <row r="929" spans="3:11" ht="30" customHeight="1">
      <c r="C929" s="194"/>
      <c r="D929" s="194"/>
      <c r="E929" s="194"/>
      <c r="F929" s="195"/>
      <c r="G929" s="195"/>
      <c r="H929" s="195"/>
      <c r="I929" s="196"/>
      <c r="J929" s="197"/>
      <c r="K929" s="197"/>
    </row>
    <row r="930" spans="3:11" ht="30" customHeight="1">
      <c r="C930" s="194"/>
      <c r="D930" s="194"/>
      <c r="E930" s="194"/>
      <c r="F930" s="195"/>
      <c r="G930" s="195"/>
      <c r="H930" s="195"/>
      <c r="I930" s="196"/>
      <c r="J930" s="197"/>
      <c r="K930" s="197"/>
    </row>
    <row r="931" spans="3:11" ht="30" customHeight="1">
      <c r="C931" s="194"/>
      <c r="D931" s="194"/>
      <c r="E931" s="194"/>
      <c r="F931" s="195"/>
      <c r="G931" s="195"/>
      <c r="H931" s="195"/>
      <c r="I931" s="196"/>
      <c r="J931" s="197"/>
      <c r="K931" s="197"/>
    </row>
    <row r="932" spans="3:11" ht="30" customHeight="1">
      <c r="C932" s="194"/>
      <c r="D932" s="194"/>
      <c r="E932" s="194"/>
      <c r="F932" s="195"/>
      <c r="G932" s="195"/>
      <c r="H932" s="195"/>
      <c r="I932" s="196"/>
      <c r="J932" s="197"/>
      <c r="K932" s="197"/>
    </row>
    <row r="933" spans="3:11" ht="30" customHeight="1">
      <c r="C933" s="194"/>
      <c r="D933" s="194"/>
      <c r="E933" s="194"/>
      <c r="F933" s="195"/>
      <c r="G933" s="195"/>
      <c r="H933" s="195"/>
      <c r="I933" s="196"/>
      <c r="J933" s="197"/>
      <c r="K933" s="197"/>
    </row>
    <row r="934" spans="3:11" ht="30" customHeight="1">
      <c r="C934" s="194"/>
      <c r="D934" s="194"/>
      <c r="E934" s="194"/>
      <c r="F934" s="195"/>
      <c r="G934" s="195"/>
      <c r="H934" s="195"/>
      <c r="I934" s="196"/>
      <c r="J934" s="197"/>
      <c r="K934" s="197"/>
    </row>
    <row r="935" spans="3:11" ht="30" customHeight="1">
      <c r="C935" s="194"/>
      <c r="D935" s="194"/>
      <c r="E935" s="194"/>
      <c r="F935" s="195"/>
      <c r="G935" s="195"/>
      <c r="H935" s="195"/>
      <c r="I935" s="196"/>
      <c r="J935" s="197"/>
      <c r="K935" s="197"/>
    </row>
    <row r="936" spans="3:11" ht="30" customHeight="1">
      <c r="C936" s="194"/>
      <c r="D936" s="194"/>
      <c r="E936" s="194"/>
      <c r="F936" s="195"/>
      <c r="G936" s="195"/>
      <c r="H936" s="195"/>
      <c r="I936" s="196"/>
      <c r="J936" s="197"/>
      <c r="K936" s="197"/>
    </row>
    <row r="937" spans="3:11" ht="30" customHeight="1">
      <c r="C937" s="194"/>
      <c r="D937" s="194"/>
      <c r="E937" s="194"/>
      <c r="F937" s="195"/>
      <c r="G937" s="195"/>
      <c r="H937" s="195"/>
      <c r="I937" s="196"/>
      <c r="J937" s="197"/>
      <c r="K937" s="197"/>
    </row>
    <row r="938" spans="3:11" ht="30" customHeight="1">
      <c r="C938" s="194"/>
      <c r="D938" s="194"/>
      <c r="E938" s="194"/>
      <c r="F938" s="195"/>
      <c r="G938" s="195"/>
      <c r="H938" s="195"/>
      <c r="I938" s="196"/>
      <c r="J938" s="197"/>
      <c r="K938" s="197"/>
    </row>
    <row r="939" spans="3:11" ht="30" customHeight="1">
      <c r="C939" s="194"/>
      <c r="D939" s="194"/>
      <c r="E939" s="194"/>
      <c r="F939" s="195"/>
      <c r="G939" s="195"/>
      <c r="H939" s="195"/>
      <c r="I939" s="196"/>
      <c r="J939" s="197"/>
      <c r="K939" s="197"/>
    </row>
    <row r="940" spans="3:11" ht="30" customHeight="1">
      <c r="C940" s="194"/>
      <c r="D940" s="194"/>
      <c r="E940" s="194"/>
      <c r="F940" s="195"/>
      <c r="G940" s="195"/>
      <c r="H940" s="195"/>
      <c r="I940" s="196"/>
      <c r="J940" s="197"/>
      <c r="K940" s="197"/>
    </row>
    <row r="941" spans="3:11" ht="30" customHeight="1">
      <c r="C941" s="194"/>
      <c r="D941" s="194"/>
      <c r="E941" s="194"/>
      <c r="F941" s="195"/>
      <c r="G941" s="195"/>
      <c r="H941" s="195"/>
      <c r="I941" s="196"/>
      <c r="J941" s="197"/>
      <c r="K941" s="197"/>
    </row>
    <row r="942" spans="3:11" ht="30" customHeight="1">
      <c r="C942" s="194"/>
      <c r="D942" s="194"/>
      <c r="E942" s="194"/>
      <c r="F942" s="195"/>
      <c r="G942" s="195"/>
      <c r="H942" s="195"/>
      <c r="I942" s="196"/>
      <c r="J942" s="197"/>
      <c r="K942" s="197"/>
    </row>
    <row r="943" spans="3:11" ht="30" customHeight="1">
      <c r="C943" s="194"/>
      <c r="D943" s="194"/>
      <c r="E943" s="194"/>
      <c r="F943" s="195"/>
      <c r="G943" s="195"/>
      <c r="H943" s="195"/>
      <c r="I943" s="196"/>
      <c r="J943" s="197"/>
      <c r="K943" s="197"/>
    </row>
    <row r="944" spans="3:11" ht="30" customHeight="1">
      <c r="C944" s="194"/>
      <c r="D944" s="194"/>
      <c r="E944" s="194"/>
      <c r="F944" s="195"/>
      <c r="G944" s="195"/>
      <c r="H944" s="195"/>
      <c r="I944" s="196"/>
      <c r="J944" s="197"/>
      <c r="K944" s="197"/>
    </row>
    <row r="945" spans="3:11" ht="30" customHeight="1">
      <c r="C945" s="194"/>
      <c r="D945" s="194"/>
      <c r="E945" s="194"/>
      <c r="F945" s="195"/>
      <c r="G945" s="195"/>
      <c r="H945" s="195"/>
      <c r="I945" s="196"/>
      <c r="J945" s="197"/>
      <c r="K945" s="197"/>
    </row>
    <row r="946" spans="3:11" ht="30" customHeight="1">
      <c r="C946" s="194"/>
      <c r="D946" s="194"/>
      <c r="E946" s="194"/>
      <c r="F946" s="195"/>
      <c r="G946" s="195"/>
      <c r="H946" s="195"/>
      <c r="I946" s="196"/>
      <c r="J946" s="197"/>
      <c r="K946" s="197"/>
    </row>
    <row r="947" spans="3:11" ht="30" customHeight="1">
      <c r="C947" s="194"/>
      <c r="D947" s="194"/>
      <c r="E947" s="194"/>
      <c r="F947" s="195"/>
      <c r="G947" s="195"/>
      <c r="H947" s="195"/>
      <c r="I947" s="196"/>
      <c r="J947" s="197"/>
      <c r="K947" s="197"/>
    </row>
    <row r="948" spans="3:11" ht="30" customHeight="1">
      <c r="C948" s="194"/>
      <c r="D948" s="194"/>
      <c r="E948" s="194"/>
      <c r="F948" s="195"/>
      <c r="G948" s="195"/>
      <c r="H948" s="195"/>
      <c r="I948" s="196"/>
      <c r="J948" s="197"/>
      <c r="K948" s="197"/>
    </row>
    <row r="949" spans="3:11" ht="30" customHeight="1">
      <c r="C949" s="194"/>
      <c r="D949" s="194"/>
      <c r="E949" s="194"/>
      <c r="F949" s="195"/>
      <c r="G949" s="195"/>
      <c r="H949" s="195"/>
      <c r="I949" s="196"/>
      <c r="J949" s="197"/>
      <c r="K949" s="197"/>
    </row>
    <row r="950" spans="3:11" ht="30" customHeight="1">
      <c r="C950" s="194"/>
      <c r="D950" s="194"/>
      <c r="E950" s="194"/>
      <c r="F950" s="195"/>
      <c r="G950" s="195"/>
      <c r="H950" s="195"/>
      <c r="I950" s="196"/>
      <c r="J950" s="197"/>
      <c r="K950" s="197"/>
    </row>
    <row r="951" spans="3:11" ht="30" customHeight="1">
      <c r="C951" s="194"/>
      <c r="D951" s="194"/>
      <c r="E951" s="194"/>
      <c r="F951" s="195"/>
      <c r="G951" s="195"/>
      <c r="H951" s="195"/>
      <c r="I951" s="196"/>
      <c r="J951" s="197"/>
      <c r="K951" s="197"/>
    </row>
    <row r="952" spans="3:11" ht="30" customHeight="1">
      <c r="C952" s="194"/>
      <c r="D952" s="194"/>
      <c r="E952" s="194"/>
      <c r="F952" s="195"/>
      <c r="G952" s="195"/>
      <c r="H952" s="195"/>
      <c r="I952" s="196"/>
      <c r="J952" s="197"/>
      <c r="K952" s="197"/>
    </row>
    <row r="953" spans="3:11" ht="30" customHeight="1">
      <c r="C953" s="194"/>
      <c r="D953" s="194"/>
      <c r="E953" s="194"/>
      <c r="F953" s="195"/>
      <c r="G953" s="195"/>
      <c r="H953" s="195"/>
      <c r="I953" s="196"/>
      <c r="J953" s="197"/>
      <c r="K953" s="197"/>
    </row>
    <row r="954" spans="3:11" ht="30" customHeight="1">
      <c r="C954" s="194"/>
      <c r="D954" s="194"/>
      <c r="E954" s="194"/>
      <c r="F954" s="195"/>
      <c r="G954" s="195"/>
      <c r="H954" s="195"/>
      <c r="I954" s="196"/>
      <c r="J954" s="197"/>
      <c r="K954" s="197"/>
    </row>
    <row r="955" spans="3:11" ht="30" customHeight="1">
      <c r="C955" s="194"/>
      <c r="D955" s="194"/>
      <c r="E955" s="194"/>
      <c r="F955" s="195"/>
      <c r="G955" s="195"/>
      <c r="H955" s="195"/>
      <c r="I955" s="196"/>
      <c r="J955" s="197"/>
      <c r="K955" s="197"/>
    </row>
    <row r="956" spans="3:11" ht="30" customHeight="1">
      <c r="C956" s="194"/>
      <c r="D956" s="194"/>
      <c r="E956" s="194"/>
      <c r="F956" s="195"/>
      <c r="G956" s="195"/>
      <c r="H956" s="195"/>
      <c r="I956" s="196"/>
      <c r="J956" s="197"/>
      <c r="K956" s="197"/>
    </row>
    <row r="957" spans="3:11" ht="30" customHeight="1">
      <c r="C957" s="194"/>
      <c r="D957" s="194"/>
      <c r="E957" s="194"/>
      <c r="F957" s="195"/>
      <c r="G957" s="195"/>
      <c r="H957" s="195"/>
      <c r="I957" s="196"/>
      <c r="J957" s="197"/>
      <c r="K957" s="197"/>
    </row>
    <row r="958" spans="3:11" ht="30" customHeight="1">
      <c r="C958" s="194"/>
      <c r="D958" s="194"/>
      <c r="E958" s="194"/>
      <c r="F958" s="195"/>
      <c r="G958" s="195"/>
      <c r="H958" s="195"/>
      <c r="I958" s="196"/>
      <c r="J958" s="197"/>
      <c r="K958" s="197"/>
    </row>
    <row r="959" spans="3:11" ht="30" customHeight="1">
      <c r="C959" s="194"/>
      <c r="D959" s="194"/>
      <c r="E959" s="194"/>
      <c r="F959" s="195"/>
      <c r="G959" s="195"/>
      <c r="H959" s="195"/>
      <c r="I959" s="196"/>
      <c r="J959" s="197"/>
      <c r="K959" s="197"/>
    </row>
    <row r="960" spans="3:11" ht="30" customHeight="1">
      <c r="C960" s="194"/>
      <c r="D960" s="194"/>
      <c r="E960" s="194"/>
      <c r="F960" s="195"/>
      <c r="G960" s="195"/>
      <c r="H960" s="195"/>
      <c r="I960" s="196"/>
      <c r="J960" s="197"/>
      <c r="K960" s="197"/>
    </row>
    <row r="961" spans="3:11" ht="30" customHeight="1">
      <c r="C961" s="194"/>
      <c r="D961" s="194"/>
      <c r="E961" s="194"/>
      <c r="F961" s="195"/>
      <c r="G961" s="195"/>
      <c r="H961" s="195"/>
      <c r="I961" s="196"/>
      <c r="J961" s="197"/>
      <c r="K961" s="197"/>
    </row>
    <row r="962" spans="3:11" ht="30" customHeight="1">
      <c r="C962" s="194"/>
      <c r="D962" s="194"/>
      <c r="E962" s="194"/>
      <c r="F962" s="195"/>
      <c r="G962" s="195"/>
      <c r="H962" s="195"/>
      <c r="I962" s="196"/>
      <c r="J962" s="197"/>
      <c r="K962" s="197"/>
    </row>
    <row r="963" spans="3:11" ht="30" customHeight="1">
      <c r="C963" s="194"/>
      <c r="D963" s="194"/>
      <c r="E963" s="194"/>
      <c r="F963" s="195"/>
      <c r="G963" s="195"/>
      <c r="H963" s="195"/>
      <c r="I963" s="196"/>
      <c r="J963" s="197"/>
      <c r="K963" s="197"/>
    </row>
    <row r="964" spans="3:11" ht="30" customHeight="1">
      <c r="C964" s="194"/>
      <c r="D964" s="194"/>
      <c r="E964" s="194"/>
      <c r="F964" s="195"/>
      <c r="G964" s="195"/>
      <c r="H964" s="195"/>
      <c r="I964" s="196"/>
      <c r="J964" s="197"/>
      <c r="K964" s="197"/>
    </row>
    <row r="965" spans="3:11" ht="30" customHeight="1">
      <c r="C965" s="194"/>
      <c r="D965" s="194"/>
      <c r="E965" s="194"/>
      <c r="F965" s="195"/>
      <c r="G965" s="195"/>
      <c r="H965" s="195"/>
      <c r="I965" s="196"/>
      <c r="J965" s="197"/>
      <c r="K965" s="197"/>
    </row>
    <row r="966" spans="3:11" ht="30" customHeight="1">
      <c r="C966" s="194"/>
      <c r="D966" s="194"/>
      <c r="E966" s="194"/>
      <c r="F966" s="195"/>
      <c r="G966" s="195"/>
      <c r="H966" s="195"/>
      <c r="I966" s="196"/>
      <c r="J966" s="197"/>
      <c r="K966" s="197"/>
    </row>
    <row r="967" spans="3:11" ht="30" customHeight="1">
      <c r="C967" s="194"/>
      <c r="D967" s="194"/>
      <c r="E967" s="194"/>
      <c r="F967" s="195"/>
      <c r="G967" s="195"/>
      <c r="H967" s="195"/>
      <c r="I967" s="196"/>
      <c r="J967" s="197"/>
      <c r="K967" s="197"/>
    </row>
    <row r="968" spans="3:11" ht="30" customHeight="1">
      <c r="C968" s="194"/>
      <c r="D968" s="194"/>
      <c r="E968" s="194"/>
      <c r="F968" s="195"/>
      <c r="G968" s="195"/>
      <c r="H968" s="195"/>
      <c r="I968" s="196"/>
      <c r="J968" s="197"/>
      <c r="K968" s="197"/>
    </row>
    <row r="969" spans="3:11" ht="30" customHeight="1">
      <c r="C969" s="194"/>
      <c r="D969" s="194"/>
      <c r="E969" s="194"/>
      <c r="F969" s="195"/>
      <c r="G969" s="195"/>
      <c r="H969" s="195"/>
      <c r="I969" s="196"/>
      <c r="J969" s="197"/>
      <c r="K969" s="197"/>
    </row>
    <row r="970" spans="3:11" ht="30" customHeight="1">
      <c r="C970" s="194"/>
      <c r="D970" s="194"/>
      <c r="E970" s="194"/>
      <c r="F970" s="195"/>
      <c r="G970" s="195"/>
      <c r="H970" s="195"/>
      <c r="I970" s="196"/>
      <c r="J970" s="197"/>
      <c r="K970" s="197"/>
    </row>
    <row r="971" spans="3:11" ht="30" customHeight="1">
      <c r="C971" s="194"/>
      <c r="D971" s="194"/>
      <c r="E971" s="194"/>
      <c r="F971" s="195"/>
      <c r="G971" s="195"/>
      <c r="H971" s="195"/>
      <c r="I971" s="196"/>
      <c r="J971" s="197"/>
      <c r="K971" s="197"/>
    </row>
    <row r="972" spans="3:11" ht="30" customHeight="1">
      <c r="C972" s="194"/>
      <c r="D972" s="194"/>
      <c r="E972" s="194"/>
      <c r="F972" s="195"/>
      <c r="G972" s="195"/>
      <c r="H972" s="195"/>
      <c r="I972" s="196"/>
      <c r="J972" s="197"/>
      <c r="K972" s="197"/>
    </row>
    <row r="973" spans="3:11" ht="30" customHeight="1">
      <c r="C973" s="194"/>
      <c r="D973" s="194"/>
      <c r="E973" s="194"/>
      <c r="F973" s="195"/>
      <c r="G973" s="195"/>
      <c r="H973" s="195"/>
      <c r="I973" s="196"/>
      <c r="J973" s="197"/>
      <c r="K973" s="197"/>
    </row>
    <row r="974" spans="3:11" ht="30" customHeight="1">
      <c r="C974" s="194"/>
      <c r="D974" s="194"/>
      <c r="E974" s="194"/>
      <c r="F974" s="195"/>
      <c r="G974" s="195"/>
      <c r="H974" s="195"/>
      <c r="I974" s="196"/>
      <c r="J974" s="197"/>
      <c r="K974" s="197"/>
    </row>
    <row r="975" spans="3:11" ht="30" customHeight="1">
      <c r="C975" s="194"/>
      <c r="D975" s="194"/>
      <c r="E975" s="194"/>
      <c r="F975" s="195"/>
      <c r="G975" s="195"/>
      <c r="H975" s="195"/>
      <c r="I975" s="196"/>
      <c r="J975" s="197"/>
      <c r="K975" s="197"/>
    </row>
    <row r="976" spans="3:11" ht="30" customHeight="1">
      <c r="C976" s="194"/>
      <c r="D976" s="194"/>
      <c r="E976" s="194"/>
      <c r="F976" s="195"/>
      <c r="G976" s="195"/>
      <c r="H976" s="195"/>
      <c r="I976" s="196"/>
      <c r="J976" s="197"/>
      <c r="K976" s="197"/>
    </row>
    <row r="977" spans="3:11" ht="30" customHeight="1">
      <c r="C977" s="194"/>
      <c r="D977" s="194"/>
      <c r="E977" s="194"/>
      <c r="F977" s="195"/>
      <c r="G977" s="195"/>
      <c r="H977" s="195"/>
      <c r="I977" s="196"/>
      <c r="J977" s="197"/>
      <c r="K977" s="197"/>
    </row>
    <row r="978" spans="3:11" ht="30" customHeight="1">
      <c r="C978" s="194"/>
      <c r="D978" s="194"/>
      <c r="E978" s="194"/>
      <c r="F978" s="195"/>
      <c r="G978" s="195"/>
      <c r="H978" s="195"/>
      <c r="I978" s="196"/>
      <c r="J978" s="197"/>
      <c r="K978" s="197"/>
    </row>
    <row r="979" spans="3:11" ht="30" customHeight="1">
      <c r="C979" s="194"/>
      <c r="D979" s="194"/>
      <c r="E979" s="194"/>
      <c r="F979" s="195"/>
      <c r="G979" s="195"/>
      <c r="H979" s="195"/>
      <c r="I979" s="196"/>
      <c r="J979" s="197"/>
      <c r="K979" s="197"/>
    </row>
    <row r="980" spans="3:11" ht="30" customHeight="1">
      <c r="C980" s="194"/>
      <c r="D980" s="194"/>
      <c r="E980" s="194"/>
      <c r="F980" s="195"/>
      <c r="G980" s="195"/>
      <c r="H980" s="195"/>
      <c r="I980" s="196"/>
      <c r="J980" s="197"/>
      <c r="K980" s="197"/>
    </row>
    <row r="981" spans="3:11" ht="30" customHeight="1">
      <c r="C981" s="194"/>
      <c r="D981" s="194"/>
      <c r="E981" s="194"/>
      <c r="F981" s="195"/>
      <c r="G981" s="195"/>
      <c r="H981" s="195"/>
      <c r="I981" s="196"/>
      <c r="J981" s="197"/>
      <c r="K981" s="197"/>
    </row>
    <row r="982" spans="3:11" ht="30" customHeight="1">
      <c r="C982" s="194"/>
      <c r="D982" s="194"/>
      <c r="E982" s="194"/>
      <c r="F982" s="195"/>
      <c r="G982" s="195"/>
      <c r="H982" s="195"/>
      <c r="I982" s="196"/>
      <c r="J982" s="197"/>
      <c r="K982" s="197"/>
    </row>
    <row r="983" spans="3:11" ht="30" customHeight="1">
      <c r="C983" s="194"/>
      <c r="D983" s="194"/>
      <c r="E983" s="194"/>
      <c r="F983" s="195"/>
      <c r="G983" s="195"/>
      <c r="H983" s="195"/>
      <c r="I983" s="196"/>
      <c r="J983" s="197"/>
      <c r="K983" s="197"/>
    </row>
    <row r="984" spans="3:11" ht="30" customHeight="1">
      <c r="C984" s="194"/>
      <c r="D984" s="194"/>
      <c r="E984" s="194"/>
      <c r="F984" s="195"/>
      <c r="G984" s="195"/>
      <c r="H984" s="195"/>
      <c r="I984" s="196"/>
      <c r="J984" s="197"/>
      <c r="K984" s="197"/>
    </row>
    <row r="985" spans="3:11" ht="30" customHeight="1">
      <c r="C985" s="194"/>
      <c r="D985" s="194"/>
      <c r="E985" s="194"/>
      <c r="F985" s="195"/>
      <c r="G985" s="195"/>
      <c r="H985" s="195"/>
      <c r="I985" s="196"/>
      <c r="J985" s="197"/>
      <c r="K985" s="197"/>
    </row>
    <row r="986" spans="3:11" ht="30" customHeight="1">
      <c r="C986" s="194"/>
      <c r="D986" s="194"/>
      <c r="E986" s="194"/>
      <c r="F986" s="195"/>
      <c r="G986" s="195"/>
      <c r="H986" s="195"/>
      <c r="I986" s="196"/>
      <c r="J986" s="197"/>
      <c r="K986" s="197"/>
    </row>
    <row r="987" spans="3:11" ht="30" customHeight="1">
      <c r="C987" s="194"/>
      <c r="D987" s="194"/>
      <c r="E987" s="194"/>
      <c r="F987" s="195"/>
      <c r="G987" s="195"/>
      <c r="H987" s="195"/>
      <c r="I987" s="196"/>
      <c r="J987" s="197"/>
      <c r="K987" s="197"/>
    </row>
    <row r="988" spans="3:11" ht="30" customHeight="1">
      <c r="C988" s="194"/>
      <c r="D988" s="194"/>
      <c r="E988" s="194"/>
      <c r="F988" s="195"/>
      <c r="G988" s="195"/>
      <c r="H988" s="195"/>
      <c r="I988" s="196"/>
      <c r="J988" s="197"/>
      <c r="K988" s="197"/>
    </row>
    <row r="989" spans="3:11" ht="30" customHeight="1">
      <c r="C989" s="194"/>
      <c r="D989" s="194"/>
      <c r="E989" s="194"/>
      <c r="F989" s="195"/>
      <c r="G989" s="195"/>
      <c r="H989" s="195"/>
      <c r="I989" s="196"/>
      <c r="J989" s="197"/>
      <c r="K989" s="197"/>
    </row>
    <row r="990" spans="3:11" ht="30" customHeight="1">
      <c r="C990" s="194"/>
      <c r="D990" s="194"/>
      <c r="E990" s="194"/>
      <c r="F990" s="195"/>
      <c r="G990" s="195"/>
      <c r="H990" s="195"/>
    </row>
    <row r="991" spans="3:11" ht="30" customHeight="1">
      <c r="C991" s="194"/>
      <c r="D991" s="194"/>
      <c r="E991" s="194"/>
      <c r="F991" s="195"/>
      <c r="G991" s="195"/>
      <c r="H991" s="195"/>
    </row>
  </sheetData>
  <sheetProtection algorithmName="SHA-512" hashValue="F4lB8/no7ZQrh47eBYKtEYdGBkhos1wRnaRG6Z5415lAwdpa6TOtn9vUTELiFNDzfItPpzSsm7paOM+Q6Cdv5Q==" saltValue="VTA13KcNEt+LVU4cdDFyaA==" spinCount="100000" sheet="1" objects="1" scenarios="1" formatColumns="0" formatRows="0" insertColumns="0" insertRows="0" insertHyperlinks="0" deleteColumns="0" deleteRows="0" selectLockedCells="1" sort="0" autoFilter="0"/>
  <mergeCells count="36">
    <mergeCell ref="D8:M8"/>
    <mergeCell ref="S8:AB8"/>
    <mergeCell ref="AH8:AQ8"/>
    <mergeCell ref="E10:N10"/>
    <mergeCell ref="T10:AC10"/>
    <mergeCell ref="AI10:AR10"/>
    <mergeCell ref="F12:O12"/>
    <mergeCell ref="U12:AD12"/>
    <mergeCell ref="AJ12:AS12"/>
    <mergeCell ref="F15:O15"/>
    <mergeCell ref="U15:AD15"/>
    <mergeCell ref="AJ15:AS15"/>
    <mergeCell ref="E17:N17"/>
    <mergeCell ref="T17:AC17"/>
    <mergeCell ref="AI17:AR17"/>
    <mergeCell ref="D19:M19"/>
    <mergeCell ref="S19:AB19"/>
    <mergeCell ref="AH19:AQ19"/>
    <mergeCell ref="AW8:BF8"/>
    <mergeCell ref="BL8:BU8"/>
    <mergeCell ref="CA8:CJ8"/>
    <mergeCell ref="AX10:BG10"/>
    <mergeCell ref="BM10:BV10"/>
    <mergeCell ref="CB10:CK10"/>
    <mergeCell ref="AY12:BH12"/>
    <mergeCell ref="BN12:BW12"/>
    <mergeCell ref="CC12:CL12"/>
    <mergeCell ref="AY15:BH15"/>
    <mergeCell ref="BN15:BW15"/>
    <mergeCell ref="CC15:CL15"/>
    <mergeCell ref="AX17:BG17"/>
    <mergeCell ref="BM17:BV17"/>
    <mergeCell ref="CB17:CK17"/>
    <mergeCell ref="AW19:BF19"/>
    <mergeCell ref="BL19:BU19"/>
    <mergeCell ref="CA19:CJ19"/>
  </mergeCells>
  <conditionalFormatting sqref="D8">
    <cfRule type="expression" dxfId="59" priority="47">
      <formula>AW8&gt;70</formula>
    </cfRule>
    <cfRule type="expression" dxfId="58" priority="46">
      <formula>AND(AW8&gt;0,AW8&lt;=30)</formula>
    </cfRule>
    <cfRule type="expression" dxfId="57" priority="48">
      <formula>AND(AW8&gt;30,AW8&lt;=70)</formula>
    </cfRule>
  </conditionalFormatting>
  <conditionalFormatting sqref="D19">
    <cfRule type="expression" dxfId="56" priority="37">
      <formula>AND(AW19&gt;0,AW19&lt;=30)</formula>
    </cfRule>
    <cfRule type="expression" dxfId="55" priority="39">
      <formula>AND(AW19&gt;30,AW19&lt;=70)</formula>
    </cfRule>
    <cfRule type="expression" dxfId="54" priority="38">
      <formula>AW19&gt;70</formula>
    </cfRule>
  </conditionalFormatting>
  <conditionalFormatting sqref="E10">
    <cfRule type="expression" dxfId="53" priority="53">
      <formula>AX10&gt;70</formula>
    </cfRule>
    <cfRule type="expression" dxfId="52" priority="52">
      <formula>AND(AX10&gt;0,AX10&lt;=30)</formula>
    </cfRule>
    <cfRule type="expression" dxfId="51" priority="54">
      <formula>AND(AX10&gt;30,AX10&lt;=70)</formula>
    </cfRule>
  </conditionalFormatting>
  <conditionalFormatting sqref="E17">
    <cfRule type="expression" dxfId="50" priority="42">
      <formula>AND(AX17&gt;30,AX17&lt;=70)</formula>
    </cfRule>
    <cfRule type="expression" dxfId="49" priority="41">
      <formula>AX17&gt;70</formula>
    </cfRule>
    <cfRule type="expression" dxfId="48" priority="40">
      <formula>AND(AX17&gt;0,AX17&lt;=30)</formula>
    </cfRule>
  </conditionalFormatting>
  <conditionalFormatting sqref="F12">
    <cfRule type="expression" dxfId="47" priority="51">
      <formula>AND(AY12&gt;30,AY12&lt;=70)</formula>
    </cfRule>
    <cfRule type="expression" dxfId="46" priority="50">
      <formula>AY12&gt;70</formula>
    </cfRule>
    <cfRule type="expression" dxfId="45" priority="49">
      <formula>AND(AY12&gt;0,AY12&lt;=30)</formula>
    </cfRule>
  </conditionalFormatting>
  <conditionalFormatting sqref="F15">
    <cfRule type="expression" dxfId="44" priority="45">
      <formula>AND(AY15&gt;30,AY15&lt;=70)</formula>
    </cfRule>
    <cfRule type="expression" dxfId="43" priority="44">
      <formula>AY15&gt;70</formula>
    </cfRule>
    <cfRule type="expression" dxfId="42" priority="43">
      <formula>AND(AY15&gt;0,AY15&lt;=30)</formula>
    </cfRule>
  </conditionalFormatting>
  <conditionalFormatting sqref="S8">
    <cfRule type="expression" dxfId="41" priority="19">
      <formula>AND(BL8&gt;0,BL8&lt;=30)</formula>
    </cfRule>
    <cfRule type="expression" dxfId="40" priority="20">
      <formula>BL8&gt;70</formula>
    </cfRule>
    <cfRule type="expression" dxfId="39" priority="21">
      <formula>AND(BL8&gt;30,BL8&lt;=70)</formula>
    </cfRule>
  </conditionalFormatting>
  <conditionalFormatting sqref="S19">
    <cfRule type="expression" dxfId="38" priority="34">
      <formula>AND(BL19&gt;0,BL19&lt;=30)</formula>
    </cfRule>
    <cfRule type="expression" dxfId="37" priority="36">
      <formula>AND(BL19&gt;30,BL19&lt;=70)</formula>
    </cfRule>
    <cfRule type="expression" dxfId="36" priority="35">
      <formula>BL19&gt;70</formula>
    </cfRule>
  </conditionalFormatting>
  <conditionalFormatting sqref="T10">
    <cfRule type="expression" dxfId="35" priority="22">
      <formula>AND(BM10&gt;0,BM10&lt;=30)</formula>
    </cfRule>
    <cfRule type="expression" dxfId="34" priority="23">
      <formula>BM10&gt;70</formula>
    </cfRule>
    <cfRule type="expression" dxfId="33" priority="24">
      <formula>AND(BM10&gt;30,BM10&lt;=70)</formula>
    </cfRule>
  </conditionalFormatting>
  <conditionalFormatting sqref="T17">
    <cfRule type="expression" dxfId="32" priority="31">
      <formula>AND(BM17&gt;0,BM17&lt;=30)</formula>
    </cfRule>
    <cfRule type="expression" dxfId="31" priority="32">
      <formula>BM17&gt;70</formula>
    </cfRule>
    <cfRule type="expression" dxfId="30" priority="33">
      <formula>AND(BM17&gt;30,BM17&lt;=70)</formula>
    </cfRule>
  </conditionalFormatting>
  <conditionalFormatting sqref="U12">
    <cfRule type="expression" dxfId="29" priority="27">
      <formula>AND(BN12&gt;30,BN12&lt;=70)</formula>
    </cfRule>
    <cfRule type="expression" dxfId="28" priority="26">
      <formula>BN12&gt;70</formula>
    </cfRule>
    <cfRule type="expression" dxfId="27" priority="25">
      <formula>AND(BN12&gt;0,BN12&lt;=30)</formula>
    </cfRule>
  </conditionalFormatting>
  <conditionalFormatting sqref="U15">
    <cfRule type="expression" dxfId="26" priority="29">
      <formula>BN15&gt;70</formula>
    </cfRule>
    <cfRule type="expression" dxfId="25" priority="30">
      <formula>AND(BN15&gt;30,BN15&lt;=70)</formula>
    </cfRule>
    <cfRule type="expression" dxfId="24" priority="28">
      <formula>AND(BN15&gt;0,BN15&lt;=30)</formula>
    </cfRule>
  </conditionalFormatting>
  <conditionalFormatting sqref="AH8">
    <cfRule type="expression" dxfId="23" priority="18">
      <formula>AND(CA8&gt;30,CA8&lt;=70)</formula>
    </cfRule>
    <cfRule type="expression" dxfId="22" priority="17">
      <formula>CA8&gt;70</formula>
    </cfRule>
    <cfRule type="expression" dxfId="21" priority="16">
      <formula>AND(CA8&gt;0,CA8&lt;=30)</formula>
    </cfRule>
  </conditionalFormatting>
  <conditionalFormatting sqref="AH19">
    <cfRule type="expression" dxfId="20" priority="1">
      <formula>AND(CA19&gt;0,CA19&lt;=30)</formula>
    </cfRule>
    <cfRule type="expression" dxfId="19" priority="3">
      <formula>AND(CA19&gt;30,CA19&lt;=70)</formula>
    </cfRule>
    <cfRule type="expression" dxfId="18" priority="2">
      <formula>CA19&gt;70</formula>
    </cfRule>
  </conditionalFormatting>
  <conditionalFormatting sqref="AI10">
    <cfRule type="expression" dxfId="17" priority="15">
      <formula>AND(CB10&gt;30,CB10&lt;=70)</formula>
    </cfRule>
    <cfRule type="expression" dxfId="16" priority="14">
      <formula>CB10&gt;70</formula>
    </cfRule>
    <cfRule type="expression" dxfId="15" priority="13">
      <formula>AND(CB10&gt;0,CB10&lt;=30)</formula>
    </cfRule>
  </conditionalFormatting>
  <conditionalFormatting sqref="AI17">
    <cfRule type="expression" dxfId="14" priority="6">
      <formula>AND(CB17&gt;30,CB17&lt;=70)</formula>
    </cfRule>
    <cfRule type="expression" dxfId="13" priority="5">
      <formula>CB17&gt;70</formula>
    </cfRule>
    <cfRule type="expression" dxfId="12" priority="4">
      <formula>AND(CB17&gt;0,CB17&lt;=30)</formula>
    </cfRule>
  </conditionalFormatting>
  <conditionalFormatting sqref="AJ12">
    <cfRule type="expression" dxfId="11" priority="12">
      <formula>AND(CC12&gt;30,CC12&lt;=70)</formula>
    </cfRule>
    <cfRule type="expression" dxfId="10" priority="11">
      <formula>CC12&gt;70</formula>
    </cfRule>
    <cfRule type="expression" dxfId="9" priority="10">
      <formula>AND(CC12&gt;0,CC12&lt;=30)</formula>
    </cfRule>
  </conditionalFormatting>
  <conditionalFormatting sqref="AJ15">
    <cfRule type="expression" dxfId="8" priority="7">
      <formula>AND(CC15&gt;0,CC15&lt;=30)</formula>
    </cfRule>
    <cfRule type="expression" dxfId="7" priority="9">
      <formula>AND(CC15&gt;30,CC15&lt;=70)</formula>
    </cfRule>
    <cfRule type="expression" dxfId="6" priority="8">
      <formula>CC15&gt;70</formula>
    </cfRule>
  </conditionalFormatting>
  <dataValidations disablePrompts="1" count="1">
    <dataValidation type="list" allowBlank="1" showInputMessage="1" showErrorMessage="1" sqref="H12 G10 F8 BA12 AZ10 AY8" xr:uid="{7613B3DA-6920-4365-A69B-A1CE22B172CC}">
      <formula1>"Sim,Não"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0F57-4E67-4B60-86B3-0223F2647485}">
  <dimension ref="C1:V954"/>
  <sheetViews>
    <sheetView showGridLines="0" zoomScale="90" zoomScaleNormal="90" zoomScalePageLayoutView="80" workbookViewId="0">
      <selection activeCell="C3" sqref="C3"/>
    </sheetView>
  </sheetViews>
  <sheetFormatPr defaultColWidth="11" defaultRowHeight="14.4"/>
  <cols>
    <col min="1" max="1" width="2.09765625" style="120" customWidth="1"/>
    <col min="2" max="2" width="1.3984375" style="120" customWidth="1"/>
    <col min="3" max="4" width="20.59765625" style="120" customWidth="1"/>
    <col min="5" max="5" width="3.59765625" style="126" customWidth="1"/>
    <col min="6" max="7" width="20.59765625" style="120" customWidth="1"/>
    <col min="8" max="8" width="3.59765625" style="126" customWidth="1"/>
    <col min="9" max="10" width="20.59765625" style="120" customWidth="1"/>
    <col min="11" max="11" width="3.59765625" style="126" customWidth="1"/>
    <col min="12" max="13" width="20.59765625" style="120" customWidth="1"/>
    <col min="14" max="14" width="3.59765625" style="126" customWidth="1"/>
    <col min="15" max="16" width="20.59765625" style="126" customWidth="1"/>
    <col min="17" max="17" width="3.59765625" style="126" customWidth="1"/>
    <col min="18" max="19" width="20.59765625" style="126" customWidth="1"/>
    <col min="20" max="20" width="3.59765625" style="126" customWidth="1"/>
    <col min="21" max="22" width="20.59765625" style="126" customWidth="1"/>
    <col min="23" max="16384" width="11" style="120"/>
  </cols>
  <sheetData>
    <row r="1" spans="3:22" s="118" customFormat="1" ht="39" customHeight="1">
      <c r="E1" s="131"/>
      <c r="H1" s="131"/>
      <c r="K1" s="131"/>
      <c r="N1" s="131"/>
      <c r="O1" s="132"/>
      <c r="P1" s="132"/>
      <c r="Q1" s="132"/>
      <c r="R1" s="131"/>
      <c r="S1" s="131"/>
      <c r="T1" s="131"/>
      <c r="U1" s="131"/>
      <c r="V1" s="131"/>
    </row>
    <row r="2" spans="3:22" s="119" customFormat="1" ht="30" customHeight="1">
      <c r="C2" s="50"/>
      <c r="D2" s="50"/>
      <c r="E2" s="133"/>
      <c r="F2" s="50"/>
      <c r="G2" s="50"/>
      <c r="H2" s="133"/>
      <c r="I2" s="50"/>
      <c r="J2" s="50"/>
      <c r="K2" s="133"/>
      <c r="L2" s="50"/>
      <c r="M2" s="50"/>
      <c r="N2" s="133"/>
      <c r="O2" s="134"/>
      <c r="P2" s="134"/>
      <c r="Q2" s="134"/>
      <c r="R2" s="135"/>
      <c r="S2" s="135"/>
      <c r="T2" s="135"/>
      <c r="U2" s="135"/>
      <c r="V2" s="135"/>
    </row>
    <row r="3" spans="3:22" s="231" customFormat="1" ht="45" customHeight="1">
      <c r="C3" s="219" t="s">
        <v>215</v>
      </c>
      <c r="D3" s="215"/>
      <c r="E3" s="228"/>
      <c r="F3" s="215"/>
      <c r="G3" s="215"/>
      <c r="H3" s="228"/>
      <c r="I3" s="215"/>
      <c r="J3" s="215"/>
      <c r="K3" s="228"/>
      <c r="L3" s="215"/>
      <c r="M3" s="215"/>
      <c r="N3" s="228"/>
      <c r="O3" s="229"/>
      <c r="P3" s="229"/>
      <c r="Q3" s="229"/>
      <c r="R3" s="230"/>
      <c r="S3" s="230"/>
      <c r="T3" s="230"/>
      <c r="U3" s="230"/>
      <c r="V3" s="230"/>
    </row>
    <row r="4" spans="3:22" ht="15" customHeight="1">
      <c r="C4" s="53"/>
      <c r="D4" s="53"/>
      <c r="E4" s="136"/>
      <c r="F4" s="53"/>
      <c r="G4" s="53"/>
      <c r="H4" s="136"/>
      <c r="I4" s="53"/>
      <c r="J4" s="53"/>
      <c r="K4" s="136"/>
      <c r="L4" s="53"/>
      <c r="M4" s="53"/>
      <c r="N4" s="136"/>
      <c r="O4" s="129"/>
      <c r="P4" s="129"/>
      <c r="Q4" s="129"/>
    </row>
    <row r="5" spans="3:22" ht="20.100000000000001" customHeight="1">
      <c r="C5" s="272" t="s">
        <v>210</v>
      </c>
      <c r="D5" s="272"/>
      <c r="E5" s="137"/>
      <c r="F5" s="272" t="s">
        <v>209</v>
      </c>
      <c r="G5" s="272"/>
      <c r="H5" s="137"/>
      <c r="I5" s="272" t="s">
        <v>211</v>
      </c>
      <c r="J5" s="272"/>
      <c r="K5" s="137"/>
      <c r="L5" s="272" t="s">
        <v>212</v>
      </c>
      <c r="M5" s="272"/>
      <c r="N5" s="137"/>
      <c r="Q5" s="138"/>
      <c r="T5" s="139"/>
    </row>
    <row r="6" spans="3:22" ht="45" customHeight="1">
      <c r="C6" s="267">
        <f>COUNTA(ACT_licao!C6:C55)</f>
        <v>6</v>
      </c>
      <c r="D6" s="267"/>
      <c r="E6" s="140"/>
      <c r="F6" s="265">
        <f>ROUND((COUNTIF(ACT_licao!E6:E55,"Corregido")+COUNTIF(ACT_licao!E6:E55,"En fase de corrección"))/C6,2)</f>
        <v>0.67</v>
      </c>
      <c r="G6" s="265"/>
      <c r="H6" s="140"/>
      <c r="I6" s="267">
        <f>COUNTA(ACT_padrao!C6:C55)</f>
        <v>4</v>
      </c>
      <c r="J6" s="267"/>
      <c r="K6" s="140"/>
      <c r="L6" s="265">
        <f>ROUND((COUNTIF(ACT_padrao!E6:E55,"Implementado")+COUNTIF(ACT_padrao!E6:E55,"En fase de implementación"))/I6,2)</f>
        <v>0.5</v>
      </c>
      <c r="M6" s="265"/>
      <c r="N6" s="140"/>
      <c r="Q6" s="138"/>
    </row>
    <row r="7" spans="3:22" ht="9.9" customHeight="1">
      <c r="E7" s="136"/>
      <c r="H7" s="136"/>
      <c r="K7" s="136"/>
      <c r="N7" s="136"/>
      <c r="O7" s="130"/>
      <c r="P7" s="129"/>
      <c r="Q7" s="129"/>
    </row>
    <row r="8" spans="3:22" ht="20.100000000000001" customHeight="1">
      <c r="C8" s="13" t="s">
        <v>123</v>
      </c>
      <c r="D8" s="125"/>
      <c r="E8" s="125"/>
      <c r="F8" s="125"/>
      <c r="G8" s="125"/>
      <c r="H8" s="125"/>
      <c r="I8" s="13" t="s">
        <v>124</v>
      </c>
      <c r="J8" s="125"/>
      <c r="K8" s="125"/>
      <c r="L8" s="125"/>
      <c r="M8" s="125"/>
      <c r="N8" s="125"/>
      <c r="O8" s="125"/>
      <c r="P8" s="141"/>
      <c r="Q8" s="125"/>
      <c r="R8" s="142"/>
    </row>
    <row r="9" spans="3:22" ht="45" customHeight="1"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Q9" s="125"/>
    </row>
    <row r="10" spans="3:22" ht="9.9" customHeight="1"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Q10" s="125"/>
    </row>
    <row r="11" spans="3:22" ht="20.100000000000001" customHeight="1"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Q11" s="125"/>
    </row>
    <row r="12" spans="3:22" ht="45" customHeight="1"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Q12" s="125"/>
    </row>
    <row r="13" spans="3:22" ht="9.9" customHeight="1"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</row>
    <row r="14" spans="3:22" ht="20.100000000000001" customHeight="1"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</row>
    <row r="15" spans="3:22" ht="45" customHeight="1"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3:22" s="126" customFormat="1" ht="9.9" customHeight="1"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</row>
    <row r="17" spans="3:17" s="122" customFormat="1" ht="30" customHeight="1">
      <c r="C17" s="123" t="s">
        <v>123</v>
      </c>
      <c r="D17" s="123"/>
      <c r="E17" s="123"/>
      <c r="F17" s="123"/>
      <c r="G17" s="123"/>
      <c r="H17" s="123"/>
      <c r="I17" s="123" t="s">
        <v>124</v>
      </c>
      <c r="J17" s="123"/>
      <c r="K17" s="123"/>
      <c r="L17" s="123"/>
      <c r="M17" s="123"/>
      <c r="N17" s="123"/>
      <c r="O17" s="123"/>
      <c r="P17" s="123"/>
      <c r="Q17" s="123"/>
    </row>
    <row r="18" spans="3:17" s="122" customFormat="1" ht="30" customHeight="1">
      <c r="C18" s="124" t="s">
        <v>186</v>
      </c>
      <c r="D18" s="123">
        <f>COUNTIF(ACT_licao!$E$6:$E$55,C18)</f>
        <v>2</v>
      </c>
      <c r="E18" s="123"/>
      <c r="F18" s="123"/>
      <c r="G18" s="123"/>
      <c r="H18" s="123"/>
      <c r="I18" s="124" t="s">
        <v>119</v>
      </c>
      <c r="J18" s="123">
        <f>COUNTIF(ACT_padrao!$E$6:$E$55,I18)</f>
        <v>1</v>
      </c>
      <c r="K18" s="123"/>
      <c r="L18" s="123"/>
      <c r="M18" s="123"/>
      <c r="N18" s="123"/>
      <c r="O18" s="123"/>
      <c r="P18" s="123"/>
      <c r="Q18" s="123"/>
    </row>
    <row r="19" spans="3:17" s="122" customFormat="1" ht="30" customHeight="1">
      <c r="C19" s="124" t="s">
        <v>208</v>
      </c>
      <c r="D19" s="123">
        <f>COUNTIF(ACT_licao!$E$6:$E$55,C19)</f>
        <v>2</v>
      </c>
      <c r="E19" s="123"/>
      <c r="F19" s="123"/>
      <c r="G19" s="123"/>
      <c r="H19" s="123"/>
      <c r="I19" s="124" t="s">
        <v>213</v>
      </c>
      <c r="J19" s="123">
        <f>COUNTIF(ACT_padrao!$E$6:$E$55,I19)</f>
        <v>2</v>
      </c>
      <c r="K19" s="123"/>
      <c r="L19" s="123"/>
      <c r="M19" s="123"/>
      <c r="N19" s="123"/>
      <c r="O19" s="123"/>
      <c r="P19" s="123"/>
      <c r="Q19" s="123"/>
    </row>
    <row r="20" spans="3:17" s="122" customFormat="1" ht="30" customHeight="1">
      <c r="C20" s="124" t="s">
        <v>185</v>
      </c>
      <c r="D20" s="123">
        <f>COUNTIF(ACT_licao!$E$6:$E$55,C20)</f>
        <v>2</v>
      </c>
      <c r="E20" s="123"/>
      <c r="F20" s="123"/>
      <c r="G20" s="123"/>
      <c r="H20" s="123"/>
      <c r="I20" s="124" t="s">
        <v>189</v>
      </c>
      <c r="J20" s="123">
        <f>COUNTIF(ACT_padrao!$E$6:$E$55,I20)</f>
        <v>1</v>
      </c>
      <c r="K20" s="123"/>
      <c r="L20" s="123"/>
      <c r="M20" s="123"/>
      <c r="N20" s="123"/>
      <c r="O20" s="123"/>
      <c r="P20" s="123"/>
      <c r="Q20" s="123"/>
    </row>
    <row r="21" spans="3:17" s="126" customFormat="1" ht="30" customHeight="1">
      <c r="C21" s="123"/>
      <c r="D21" s="123"/>
      <c r="E21" s="123"/>
      <c r="F21" s="123"/>
      <c r="G21" s="123"/>
      <c r="H21" s="123"/>
      <c r="I21" s="123"/>
      <c r="J21" s="123"/>
      <c r="K21" s="125"/>
      <c r="L21" s="125"/>
      <c r="M21" s="125"/>
      <c r="N21" s="125"/>
    </row>
    <row r="22" spans="3:17" s="126" customFormat="1" ht="30" customHeight="1">
      <c r="E22" s="125"/>
      <c r="H22" s="125"/>
      <c r="K22" s="125"/>
      <c r="N22" s="125"/>
    </row>
    <row r="23" spans="3:17" s="126" customFormat="1" ht="30" customHeight="1">
      <c r="E23" s="125"/>
      <c r="H23" s="125"/>
      <c r="K23" s="125"/>
      <c r="N23" s="125"/>
    </row>
    <row r="24" spans="3:17" s="126" customFormat="1" ht="30" customHeight="1">
      <c r="E24" s="125"/>
      <c r="H24" s="125"/>
      <c r="K24" s="125"/>
      <c r="N24" s="125"/>
    </row>
    <row r="25" spans="3:17" s="126" customFormat="1" ht="30" customHeight="1">
      <c r="E25" s="125"/>
      <c r="H25" s="125"/>
      <c r="K25" s="125"/>
      <c r="N25" s="125"/>
    </row>
    <row r="26" spans="3:17" s="126" customFormat="1" ht="30" customHeight="1"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</row>
    <row r="27" spans="3:17" s="126" customFormat="1" ht="30" customHeight="1"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3:17" s="126" customFormat="1" ht="30" customHeight="1"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</row>
    <row r="29" spans="3:17" s="126" customFormat="1" ht="30" customHeight="1"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</row>
    <row r="30" spans="3:17" s="126" customFormat="1" ht="30" customHeight="1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</row>
    <row r="31" spans="3:17" s="126" customFormat="1" ht="30" customHeight="1"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</row>
    <row r="32" spans="3:17" s="126" customFormat="1" ht="30" customHeight="1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</row>
    <row r="33" spans="3:17" s="126" customFormat="1" ht="30" customHeight="1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</row>
    <row r="34" spans="3:17" s="126" customFormat="1" ht="30" customHeight="1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</row>
    <row r="35" spans="3:17" s="126" customFormat="1" ht="30" customHeight="1"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</row>
    <row r="36" spans="3:17" s="126" customFormat="1" ht="30" customHeight="1"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</row>
    <row r="37" spans="3:17" s="126" customFormat="1" ht="30" customHeight="1"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</row>
    <row r="38" spans="3:17" s="126" customFormat="1" ht="30" customHeight="1"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</row>
    <row r="39" spans="3:17" s="126" customFormat="1" ht="30" customHeight="1"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</row>
    <row r="40" spans="3:17" s="126" customFormat="1" ht="30" customHeight="1"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</row>
    <row r="41" spans="3:17" s="126" customFormat="1" ht="30" customHeight="1"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</row>
    <row r="42" spans="3:17" s="126" customFormat="1" ht="30" customHeight="1"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</row>
    <row r="43" spans="3:17" s="126" customFormat="1" ht="30" customHeight="1"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</row>
    <row r="44" spans="3:17" s="126" customFormat="1" ht="30" customHeight="1"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</row>
    <row r="45" spans="3:17" s="126" customFormat="1" ht="30" customHeight="1"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</row>
    <row r="46" spans="3:17" s="126" customFormat="1" ht="30" customHeight="1"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</row>
    <row r="47" spans="3:17" s="126" customFormat="1" ht="30" customHeight="1"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</row>
    <row r="48" spans="3:17" s="126" customFormat="1" ht="30" customHeight="1"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</row>
    <row r="49" spans="3:17" s="126" customFormat="1" ht="30" customHeight="1"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</row>
    <row r="50" spans="3:17" s="126" customFormat="1" ht="30" customHeight="1"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</row>
    <row r="51" spans="3:17" s="126" customFormat="1" ht="30" customHeight="1"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</row>
    <row r="52" spans="3:17" s="126" customFormat="1" ht="30" customHeight="1"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</row>
    <row r="53" spans="3:17" s="126" customFormat="1" ht="30" customHeight="1"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</row>
    <row r="54" spans="3:17" s="126" customFormat="1" ht="30" customHeight="1"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</row>
    <row r="55" spans="3:17" s="126" customFormat="1" ht="30" customHeight="1"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</row>
    <row r="56" spans="3:17" s="126" customFormat="1" ht="30" customHeight="1"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</row>
    <row r="57" spans="3:17" s="126" customFormat="1" ht="30" customHeight="1"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</row>
    <row r="58" spans="3:17" s="126" customFormat="1" ht="30" customHeight="1"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</row>
    <row r="59" spans="3:17" s="126" customFormat="1" ht="30" customHeight="1"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</row>
    <row r="60" spans="3:17" s="126" customFormat="1" ht="30" customHeight="1"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</row>
    <row r="61" spans="3:17" s="126" customFormat="1" ht="30" customHeight="1"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</row>
    <row r="62" spans="3:17" s="126" customFormat="1" ht="30" customHeight="1"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</row>
    <row r="63" spans="3:17" s="126" customFormat="1" ht="30" customHeight="1"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</row>
    <row r="64" spans="3:17" s="126" customFormat="1" ht="30" customHeight="1"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</row>
    <row r="65" spans="3:17" s="126" customFormat="1" ht="30" customHeight="1"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</row>
    <row r="66" spans="3:17" s="126" customFormat="1" ht="30" customHeight="1"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</row>
    <row r="67" spans="3:17" s="126" customFormat="1" ht="30" customHeight="1"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</row>
    <row r="68" spans="3:17" s="126" customFormat="1" ht="30" customHeight="1"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</row>
    <row r="69" spans="3:17" s="126" customFormat="1" ht="30" customHeight="1"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</row>
    <row r="70" spans="3:17" s="126" customFormat="1" ht="30" customHeight="1"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</row>
    <row r="71" spans="3:17" s="126" customFormat="1" ht="30" customHeight="1"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</row>
    <row r="72" spans="3:17" s="126" customFormat="1" ht="30" customHeight="1"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</row>
    <row r="73" spans="3:17" s="126" customFormat="1" ht="30" customHeight="1"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</row>
    <row r="74" spans="3:17" s="126" customFormat="1" ht="30" customHeight="1"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</row>
    <row r="75" spans="3:17" s="126" customFormat="1" ht="30" customHeight="1"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</row>
    <row r="76" spans="3:17" s="126" customFormat="1" ht="30" customHeight="1"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</row>
    <row r="77" spans="3:17" s="126" customFormat="1" ht="30" customHeight="1"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</row>
    <row r="78" spans="3:17" s="126" customFormat="1" ht="30" customHeight="1"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</row>
    <row r="79" spans="3:17" s="126" customFormat="1" ht="30" customHeight="1"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</row>
    <row r="80" spans="3:17" s="126" customFormat="1" ht="30" customHeight="1"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</row>
    <row r="81" spans="3:17" s="126" customFormat="1" ht="30" customHeight="1"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</row>
    <row r="82" spans="3:17" s="126" customFormat="1" ht="30" customHeight="1"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</row>
    <row r="83" spans="3:17" s="126" customFormat="1" ht="30" customHeight="1"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</row>
    <row r="84" spans="3:17" s="126" customFormat="1" ht="30" customHeight="1"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</row>
    <row r="85" spans="3:17" s="126" customFormat="1" ht="30" customHeight="1"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</row>
    <row r="86" spans="3:17" s="126" customFormat="1" ht="30" customHeight="1"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</row>
    <row r="87" spans="3:17" s="126" customFormat="1" ht="30" customHeight="1"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</row>
    <row r="88" spans="3:17" s="126" customFormat="1" ht="30" customHeight="1"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</row>
    <row r="89" spans="3:17" s="126" customFormat="1" ht="30" customHeight="1"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</row>
    <row r="90" spans="3:17" s="126" customFormat="1" ht="30" customHeight="1"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</row>
    <row r="91" spans="3:17" s="126" customFormat="1" ht="30" customHeight="1"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</row>
    <row r="92" spans="3:17" s="126" customFormat="1" ht="30" customHeight="1"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</row>
    <row r="93" spans="3:17" s="126" customFormat="1" ht="30" customHeight="1"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</row>
    <row r="94" spans="3:17" s="126" customFormat="1" ht="30" customHeight="1"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</row>
    <row r="95" spans="3:17" s="126" customFormat="1" ht="30" customHeight="1"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</row>
    <row r="96" spans="3:17" s="126" customFormat="1" ht="30" customHeight="1"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</row>
    <row r="97" spans="3:17" s="126" customFormat="1" ht="30" customHeight="1"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</row>
    <row r="98" spans="3:17" s="126" customFormat="1" ht="30" customHeight="1"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</row>
    <row r="99" spans="3:17" s="126" customFormat="1" ht="30" customHeight="1"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</row>
    <row r="100" spans="3:17" s="126" customFormat="1" ht="30" customHeight="1"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</row>
    <row r="101" spans="3:17" s="126" customFormat="1" ht="30" customHeight="1"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</row>
    <row r="102" spans="3:17" s="126" customFormat="1" ht="30" customHeight="1"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</row>
    <row r="103" spans="3:17" s="126" customFormat="1" ht="30" customHeight="1"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</row>
    <row r="104" spans="3:17" s="126" customFormat="1" ht="30" customHeight="1"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</row>
    <row r="105" spans="3:17" s="126" customFormat="1" ht="30" customHeight="1"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</row>
    <row r="106" spans="3:17" s="126" customFormat="1" ht="30" customHeight="1"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</row>
    <row r="107" spans="3:17" s="126" customFormat="1" ht="30" customHeight="1"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</row>
    <row r="108" spans="3:17" s="126" customFormat="1" ht="30" customHeight="1"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</row>
    <row r="109" spans="3:17" s="126" customFormat="1" ht="30" customHeight="1"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</row>
    <row r="110" spans="3:17" s="126" customFormat="1" ht="30" customHeight="1"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</row>
    <row r="111" spans="3:17" s="126" customFormat="1" ht="30" customHeight="1"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</row>
    <row r="112" spans="3:17" s="126" customFormat="1" ht="30" customHeight="1"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</row>
    <row r="113" spans="3:17" s="126" customFormat="1" ht="30" customHeight="1"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</row>
    <row r="114" spans="3:17" s="126" customFormat="1" ht="30" customHeight="1"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</row>
    <row r="115" spans="3:17" s="126" customFormat="1" ht="30" customHeight="1"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</row>
    <row r="116" spans="3:17" s="126" customFormat="1" ht="30" customHeight="1"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</row>
    <row r="117" spans="3:17" s="126" customFormat="1" ht="30" customHeight="1"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</row>
    <row r="118" spans="3:17" s="126" customFormat="1" ht="30" customHeight="1"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</row>
    <row r="119" spans="3:17" s="126" customFormat="1" ht="30" customHeight="1"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</row>
    <row r="120" spans="3:17" s="126" customFormat="1" ht="30" customHeight="1"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</row>
    <row r="121" spans="3:17" s="126" customFormat="1" ht="30" customHeight="1"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</row>
    <row r="122" spans="3:17" s="126" customFormat="1" ht="30" customHeight="1"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</row>
    <row r="123" spans="3:17" s="126" customFormat="1" ht="30" customHeight="1"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</row>
    <row r="124" spans="3:17" s="126" customFormat="1" ht="30" customHeight="1"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</row>
    <row r="125" spans="3:17" s="126" customFormat="1" ht="30" customHeight="1"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</row>
    <row r="126" spans="3:17" s="126" customFormat="1" ht="30" customHeight="1"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</row>
    <row r="127" spans="3:17" s="126" customFormat="1" ht="30" customHeight="1"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</row>
    <row r="128" spans="3:17" s="126" customFormat="1" ht="30" customHeight="1"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</row>
    <row r="129" spans="3:17" s="126" customFormat="1" ht="30" customHeight="1"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</row>
    <row r="130" spans="3:17" s="126" customFormat="1" ht="30" customHeight="1"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</row>
    <row r="131" spans="3:17" s="126" customFormat="1" ht="30" customHeight="1"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</row>
    <row r="132" spans="3:17" s="126" customFormat="1" ht="30" customHeight="1"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</row>
    <row r="133" spans="3:17" s="126" customFormat="1" ht="30" customHeight="1"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</row>
    <row r="134" spans="3:17" s="126" customFormat="1" ht="30" customHeight="1"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</row>
    <row r="135" spans="3:17" s="126" customFormat="1" ht="30" customHeight="1"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</row>
    <row r="136" spans="3:17" s="126" customFormat="1" ht="30" customHeight="1"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</row>
    <row r="137" spans="3:17" s="126" customFormat="1" ht="30" customHeight="1"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</row>
    <row r="138" spans="3:17" s="126" customFormat="1" ht="30" customHeight="1"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</row>
    <row r="139" spans="3:17" s="126" customFormat="1" ht="30" customHeight="1"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</row>
    <row r="140" spans="3:17" s="126" customFormat="1" ht="30" customHeight="1"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</row>
    <row r="141" spans="3:17" ht="30" customHeight="1">
      <c r="C141" s="121"/>
      <c r="D141" s="121"/>
      <c r="E141" s="125"/>
      <c r="F141" s="121"/>
      <c r="G141" s="121"/>
      <c r="H141" s="125"/>
      <c r="I141" s="121"/>
      <c r="J141" s="121"/>
      <c r="K141" s="125"/>
      <c r="L141" s="121"/>
      <c r="M141" s="121"/>
      <c r="N141" s="125"/>
      <c r="O141" s="125"/>
      <c r="P141" s="125"/>
      <c r="Q141" s="125"/>
    </row>
    <row r="142" spans="3:17" ht="30" customHeight="1">
      <c r="C142" s="121"/>
      <c r="D142" s="121"/>
      <c r="E142" s="125"/>
      <c r="F142" s="121"/>
      <c r="G142" s="121"/>
      <c r="H142" s="125"/>
      <c r="I142" s="121"/>
      <c r="J142" s="121"/>
      <c r="K142" s="125"/>
      <c r="L142" s="121"/>
      <c r="M142" s="121"/>
      <c r="N142" s="125"/>
      <c r="O142" s="125"/>
      <c r="P142" s="125"/>
      <c r="Q142" s="125"/>
    </row>
    <row r="143" spans="3:17" ht="30" customHeight="1">
      <c r="C143" s="121"/>
      <c r="D143" s="121"/>
      <c r="E143" s="125"/>
      <c r="F143" s="121"/>
      <c r="G143" s="121"/>
      <c r="H143" s="125"/>
      <c r="I143" s="121"/>
      <c r="J143" s="121"/>
      <c r="K143" s="125"/>
      <c r="L143" s="121"/>
      <c r="M143" s="121"/>
      <c r="N143" s="125"/>
      <c r="O143" s="125"/>
      <c r="P143" s="125"/>
      <c r="Q143" s="125"/>
    </row>
    <row r="144" spans="3:17" ht="30" customHeight="1">
      <c r="C144" s="121"/>
      <c r="D144" s="121"/>
      <c r="E144" s="125"/>
      <c r="F144" s="121"/>
      <c r="G144" s="121"/>
      <c r="H144" s="125"/>
      <c r="I144" s="121"/>
      <c r="J144" s="121"/>
      <c r="K144" s="125"/>
      <c r="L144" s="121"/>
      <c r="M144" s="121"/>
      <c r="N144" s="125"/>
      <c r="O144" s="125"/>
      <c r="P144" s="125"/>
      <c r="Q144" s="125"/>
    </row>
    <row r="145" spans="3:17" ht="30" customHeight="1">
      <c r="C145" s="121"/>
      <c r="D145" s="121"/>
      <c r="E145" s="125"/>
      <c r="F145" s="121"/>
      <c r="G145" s="121"/>
      <c r="H145" s="125"/>
      <c r="I145" s="121"/>
      <c r="J145" s="121"/>
      <c r="K145" s="125"/>
      <c r="L145" s="121"/>
      <c r="M145" s="121"/>
      <c r="N145" s="125"/>
      <c r="O145" s="125"/>
      <c r="P145" s="125"/>
      <c r="Q145" s="125"/>
    </row>
    <row r="146" spans="3:17" ht="30" customHeight="1">
      <c r="C146" s="121"/>
      <c r="D146" s="121"/>
      <c r="E146" s="125"/>
      <c r="F146" s="121"/>
      <c r="G146" s="121"/>
      <c r="H146" s="125"/>
      <c r="I146" s="121"/>
      <c r="J146" s="121"/>
      <c r="K146" s="125"/>
      <c r="L146" s="121"/>
      <c r="M146" s="121"/>
      <c r="N146" s="125"/>
      <c r="O146" s="125"/>
      <c r="P146" s="125"/>
      <c r="Q146" s="125"/>
    </row>
    <row r="147" spans="3:17" ht="30" customHeight="1">
      <c r="C147" s="121"/>
      <c r="D147" s="121"/>
      <c r="E147" s="125"/>
      <c r="F147" s="121"/>
      <c r="G147" s="121"/>
      <c r="H147" s="125"/>
      <c r="I147" s="121"/>
      <c r="J147" s="121"/>
      <c r="K147" s="125"/>
      <c r="L147" s="121"/>
      <c r="M147" s="121"/>
      <c r="N147" s="125"/>
      <c r="O147" s="125"/>
      <c r="P147" s="125"/>
      <c r="Q147" s="125"/>
    </row>
    <row r="148" spans="3:17" ht="30" customHeight="1">
      <c r="C148" s="121"/>
      <c r="D148" s="121"/>
      <c r="E148" s="125"/>
      <c r="F148" s="121"/>
      <c r="G148" s="121"/>
      <c r="H148" s="125"/>
      <c r="I148" s="121"/>
      <c r="J148" s="121"/>
      <c r="K148" s="125"/>
      <c r="L148" s="121"/>
      <c r="M148" s="121"/>
      <c r="N148" s="125"/>
      <c r="O148" s="125"/>
      <c r="P148" s="125"/>
      <c r="Q148" s="125"/>
    </row>
    <row r="149" spans="3:17" ht="30" customHeight="1">
      <c r="C149" s="121"/>
      <c r="D149" s="121"/>
      <c r="E149" s="125"/>
      <c r="F149" s="121"/>
      <c r="G149" s="121"/>
      <c r="H149" s="125"/>
      <c r="I149" s="121"/>
      <c r="J149" s="121"/>
      <c r="K149" s="125"/>
      <c r="L149" s="121"/>
      <c r="M149" s="121"/>
      <c r="N149" s="125"/>
      <c r="O149" s="125"/>
      <c r="P149" s="125"/>
      <c r="Q149" s="125"/>
    </row>
    <row r="150" spans="3:17" ht="30" customHeight="1">
      <c r="C150" s="121"/>
      <c r="D150" s="121"/>
      <c r="E150" s="125"/>
      <c r="F150" s="121"/>
      <c r="G150" s="121"/>
      <c r="H150" s="125"/>
      <c r="I150" s="121"/>
      <c r="J150" s="121"/>
      <c r="K150" s="125"/>
      <c r="L150" s="121"/>
      <c r="M150" s="121"/>
      <c r="N150" s="125"/>
      <c r="O150" s="125"/>
      <c r="P150" s="125"/>
      <c r="Q150" s="125"/>
    </row>
    <row r="151" spans="3:17" ht="30" customHeight="1">
      <c r="C151" s="121"/>
      <c r="D151" s="121"/>
      <c r="E151" s="125"/>
      <c r="F151" s="121"/>
      <c r="G151" s="121"/>
      <c r="H151" s="125"/>
      <c r="I151" s="121"/>
      <c r="J151" s="121"/>
      <c r="K151" s="125"/>
      <c r="L151" s="121"/>
      <c r="M151" s="121"/>
      <c r="N151" s="125"/>
      <c r="O151" s="125"/>
      <c r="P151" s="125"/>
      <c r="Q151" s="125"/>
    </row>
    <row r="152" spans="3:17" ht="30" customHeight="1">
      <c r="C152" s="121"/>
      <c r="D152" s="121"/>
      <c r="E152" s="125"/>
      <c r="F152" s="121"/>
      <c r="G152" s="121"/>
      <c r="H152" s="125"/>
      <c r="I152" s="121"/>
      <c r="J152" s="121"/>
      <c r="K152" s="125"/>
      <c r="L152" s="121"/>
      <c r="M152" s="121"/>
      <c r="N152" s="125"/>
      <c r="O152" s="125"/>
      <c r="P152" s="125"/>
      <c r="Q152" s="125"/>
    </row>
    <row r="153" spans="3:17" ht="30" customHeight="1">
      <c r="C153" s="121"/>
      <c r="D153" s="121"/>
      <c r="E153" s="125"/>
      <c r="F153" s="121"/>
      <c r="G153" s="121"/>
      <c r="H153" s="125"/>
      <c r="I153" s="121"/>
      <c r="J153" s="121"/>
      <c r="K153" s="125"/>
      <c r="L153" s="121"/>
      <c r="M153" s="121"/>
      <c r="N153" s="125"/>
      <c r="O153" s="125"/>
      <c r="P153" s="125"/>
      <c r="Q153" s="125"/>
    </row>
    <row r="154" spans="3:17" ht="30" customHeight="1">
      <c r="C154" s="121"/>
      <c r="D154" s="121"/>
      <c r="E154" s="125"/>
      <c r="F154" s="121"/>
      <c r="G154" s="121"/>
      <c r="H154" s="125"/>
      <c r="I154" s="121"/>
      <c r="J154" s="121"/>
      <c r="K154" s="125"/>
      <c r="L154" s="121"/>
      <c r="M154" s="121"/>
      <c r="N154" s="125"/>
      <c r="O154" s="125"/>
      <c r="P154" s="125"/>
      <c r="Q154" s="125"/>
    </row>
    <row r="155" spans="3:17" ht="30" customHeight="1">
      <c r="C155" s="121"/>
      <c r="D155" s="121"/>
      <c r="E155" s="125"/>
      <c r="F155" s="121"/>
      <c r="G155" s="121"/>
      <c r="H155" s="125"/>
      <c r="I155" s="121"/>
      <c r="J155" s="121"/>
      <c r="K155" s="125"/>
      <c r="L155" s="121"/>
      <c r="M155" s="121"/>
      <c r="N155" s="125"/>
      <c r="O155" s="125"/>
      <c r="P155" s="125"/>
      <c r="Q155" s="125"/>
    </row>
    <row r="156" spans="3:17" ht="30" customHeight="1">
      <c r="C156" s="121"/>
      <c r="D156" s="121"/>
      <c r="E156" s="125"/>
      <c r="F156" s="121"/>
      <c r="G156" s="121"/>
      <c r="H156" s="125"/>
      <c r="I156" s="121"/>
      <c r="J156" s="121"/>
      <c r="K156" s="125"/>
      <c r="L156" s="121"/>
      <c r="M156" s="121"/>
      <c r="N156" s="125"/>
      <c r="O156" s="125"/>
      <c r="P156" s="125"/>
      <c r="Q156" s="125"/>
    </row>
    <row r="157" spans="3:17" ht="30" customHeight="1">
      <c r="C157" s="121"/>
      <c r="D157" s="121"/>
      <c r="E157" s="125"/>
      <c r="F157" s="121"/>
      <c r="G157" s="121"/>
      <c r="H157" s="125"/>
      <c r="I157" s="121"/>
      <c r="J157" s="121"/>
      <c r="K157" s="125"/>
      <c r="L157" s="121"/>
      <c r="M157" s="121"/>
      <c r="N157" s="125"/>
      <c r="O157" s="125"/>
      <c r="P157" s="125"/>
      <c r="Q157" s="125"/>
    </row>
    <row r="158" spans="3:17" ht="30" customHeight="1">
      <c r="C158" s="121"/>
      <c r="D158" s="121"/>
      <c r="E158" s="125"/>
      <c r="F158" s="121"/>
      <c r="G158" s="121"/>
      <c r="H158" s="125"/>
      <c r="I158" s="121"/>
      <c r="J158" s="121"/>
      <c r="K158" s="125"/>
      <c r="L158" s="121"/>
      <c r="M158" s="121"/>
      <c r="N158" s="125"/>
      <c r="O158" s="125"/>
      <c r="P158" s="125"/>
      <c r="Q158" s="125"/>
    </row>
    <row r="159" spans="3:17" ht="30" customHeight="1">
      <c r="C159" s="121"/>
      <c r="D159" s="121"/>
      <c r="E159" s="125"/>
      <c r="F159" s="121"/>
      <c r="G159" s="121"/>
      <c r="H159" s="125"/>
      <c r="I159" s="121"/>
      <c r="J159" s="121"/>
      <c r="K159" s="125"/>
      <c r="L159" s="121"/>
      <c r="M159" s="121"/>
      <c r="N159" s="125"/>
      <c r="O159" s="125"/>
      <c r="P159" s="125"/>
      <c r="Q159" s="125"/>
    </row>
    <row r="160" spans="3:17" ht="30" customHeight="1">
      <c r="C160" s="121"/>
      <c r="D160" s="121"/>
      <c r="E160" s="125"/>
      <c r="F160" s="121"/>
      <c r="G160" s="121"/>
      <c r="H160" s="125"/>
      <c r="I160" s="121"/>
      <c r="J160" s="121"/>
      <c r="K160" s="125"/>
      <c r="L160" s="121"/>
      <c r="M160" s="121"/>
      <c r="N160" s="125"/>
      <c r="O160" s="125"/>
      <c r="P160" s="125"/>
      <c r="Q160" s="125"/>
    </row>
    <row r="161" spans="3:17" ht="30" customHeight="1">
      <c r="C161" s="121"/>
      <c r="D161" s="121"/>
      <c r="E161" s="125"/>
      <c r="F161" s="121"/>
      <c r="G161" s="121"/>
      <c r="H161" s="125"/>
      <c r="I161" s="121"/>
      <c r="J161" s="121"/>
      <c r="K161" s="125"/>
      <c r="L161" s="121"/>
      <c r="M161" s="121"/>
      <c r="N161" s="125"/>
      <c r="O161" s="125"/>
      <c r="P161" s="125"/>
      <c r="Q161" s="125"/>
    </row>
    <row r="162" spans="3:17" ht="30" customHeight="1">
      <c r="C162" s="121"/>
      <c r="D162" s="121"/>
      <c r="E162" s="125"/>
      <c r="F162" s="121"/>
      <c r="G162" s="121"/>
      <c r="H162" s="125"/>
      <c r="I162" s="121"/>
      <c r="J162" s="121"/>
      <c r="K162" s="125"/>
      <c r="L162" s="121"/>
      <c r="M162" s="121"/>
      <c r="N162" s="125"/>
      <c r="O162" s="125"/>
      <c r="P162" s="125"/>
      <c r="Q162" s="125"/>
    </row>
    <row r="163" spans="3:17" ht="30" customHeight="1">
      <c r="C163" s="121"/>
      <c r="D163" s="121"/>
      <c r="E163" s="125"/>
      <c r="F163" s="121"/>
      <c r="G163" s="121"/>
      <c r="H163" s="125"/>
      <c r="I163" s="121"/>
      <c r="J163" s="121"/>
      <c r="K163" s="125"/>
      <c r="L163" s="121"/>
      <c r="M163" s="121"/>
      <c r="N163" s="125"/>
      <c r="O163" s="125"/>
      <c r="P163" s="125"/>
      <c r="Q163" s="125"/>
    </row>
    <row r="164" spans="3:17" ht="30" customHeight="1">
      <c r="C164" s="121"/>
      <c r="D164" s="121"/>
      <c r="E164" s="125"/>
      <c r="F164" s="121"/>
      <c r="G164" s="121"/>
      <c r="H164" s="125"/>
      <c r="I164" s="121"/>
      <c r="J164" s="121"/>
      <c r="K164" s="125"/>
      <c r="L164" s="121"/>
      <c r="M164" s="121"/>
      <c r="N164" s="125"/>
      <c r="O164" s="125"/>
      <c r="P164" s="125"/>
      <c r="Q164" s="125"/>
    </row>
    <row r="165" spans="3:17" ht="30" customHeight="1">
      <c r="C165" s="121"/>
      <c r="D165" s="121"/>
      <c r="E165" s="125"/>
      <c r="F165" s="121"/>
      <c r="G165" s="121"/>
      <c r="H165" s="125"/>
      <c r="I165" s="121"/>
      <c r="J165" s="121"/>
      <c r="K165" s="125"/>
      <c r="L165" s="121"/>
      <c r="M165" s="121"/>
      <c r="N165" s="125"/>
      <c r="O165" s="125"/>
      <c r="P165" s="125"/>
      <c r="Q165" s="125"/>
    </row>
    <row r="166" spans="3:17" ht="30" customHeight="1">
      <c r="C166" s="121"/>
      <c r="D166" s="121"/>
      <c r="E166" s="125"/>
      <c r="F166" s="121"/>
      <c r="G166" s="121"/>
      <c r="H166" s="125"/>
      <c r="I166" s="121"/>
      <c r="J166" s="121"/>
      <c r="K166" s="125"/>
      <c r="L166" s="121"/>
      <c r="M166" s="121"/>
      <c r="N166" s="125"/>
      <c r="O166" s="125"/>
      <c r="P166" s="125"/>
      <c r="Q166" s="125"/>
    </row>
    <row r="167" spans="3:17" ht="30" customHeight="1">
      <c r="C167" s="121"/>
      <c r="D167" s="121"/>
      <c r="E167" s="125"/>
      <c r="F167" s="121"/>
      <c r="G167" s="121"/>
      <c r="H167" s="125"/>
      <c r="I167" s="121"/>
      <c r="J167" s="121"/>
      <c r="K167" s="125"/>
      <c r="L167" s="121"/>
      <c r="M167" s="121"/>
      <c r="N167" s="125"/>
      <c r="O167" s="125"/>
      <c r="P167" s="125"/>
      <c r="Q167" s="125"/>
    </row>
    <row r="168" spans="3:17" ht="30" customHeight="1">
      <c r="C168" s="121"/>
      <c r="D168" s="121"/>
      <c r="E168" s="125"/>
      <c r="F168" s="121"/>
      <c r="G168" s="121"/>
      <c r="H168" s="125"/>
      <c r="I168" s="121"/>
      <c r="J168" s="121"/>
      <c r="K168" s="125"/>
      <c r="L168" s="121"/>
      <c r="M168" s="121"/>
      <c r="N168" s="125"/>
      <c r="O168" s="125"/>
      <c r="P168" s="125"/>
      <c r="Q168" s="125"/>
    </row>
    <row r="169" spans="3:17" ht="30" customHeight="1">
      <c r="C169" s="121"/>
      <c r="D169" s="121"/>
      <c r="E169" s="125"/>
      <c r="F169" s="121"/>
      <c r="G169" s="121"/>
      <c r="H169" s="125"/>
      <c r="I169" s="121"/>
      <c r="J169" s="121"/>
      <c r="K169" s="125"/>
      <c r="L169" s="121"/>
      <c r="M169" s="121"/>
      <c r="N169" s="125"/>
      <c r="O169" s="125"/>
      <c r="P169" s="125"/>
      <c r="Q169" s="125"/>
    </row>
    <row r="170" spans="3:17" ht="30" customHeight="1">
      <c r="C170" s="121"/>
      <c r="D170" s="121"/>
      <c r="E170" s="125"/>
      <c r="F170" s="121"/>
      <c r="G170" s="121"/>
      <c r="H170" s="125"/>
      <c r="I170" s="121"/>
      <c r="J170" s="121"/>
      <c r="K170" s="125"/>
      <c r="L170" s="121"/>
      <c r="M170" s="121"/>
      <c r="N170" s="125"/>
      <c r="O170" s="125"/>
      <c r="P170" s="125"/>
      <c r="Q170" s="125"/>
    </row>
    <row r="171" spans="3:17" ht="30" customHeight="1">
      <c r="C171" s="121"/>
      <c r="D171" s="121"/>
      <c r="E171" s="125"/>
      <c r="F171" s="121"/>
      <c r="G171" s="121"/>
      <c r="H171" s="125"/>
      <c r="I171" s="121"/>
      <c r="J171" s="121"/>
      <c r="K171" s="125"/>
      <c r="L171" s="121"/>
      <c r="M171" s="121"/>
      <c r="N171" s="125"/>
      <c r="O171" s="125"/>
      <c r="P171" s="125"/>
      <c r="Q171" s="125"/>
    </row>
    <row r="172" spans="3:17" ht="30" customHeight="1">
      <c r="C172" s="121"/>
      <c r="D172" s="121"/>
      <c r="E172" s="125"/>
      <c r="F172" s="121"/>
      <c r="G172" s="121"/>
      <c r="H172" s="125"/>
      <c r="I172" s="121"/>
      <c r="J172" s="121"/>
      <c r="K172" s="125"/>
      <c r="L172" s="121"/>
      <c r="M172" s="121"/>
      <c r="N172" s="125"/>
      <c r="O172" s="125"/>
      <c r="P172" s="125"/>
      <c r="Q172" s="125"/>
    </row>
    <row r="173" spans="3:17" ht="30" customHeight="1">
      <c r="C173" s="121"/>
      <c r="D173" s="121"/>
      <c r="E173" s="125"/>
      <c r="F173" s="121"/>
      <c r="G173" s="121"/>
      <c r="H173" s="125"/>
      <c r="I173" s="121"/>
      <c r="J173" s="121"/>
      <c r="K173" s="125"/>
      <c r="L173" s="121"/>
      <c r="M173" s="121"/>
      <c r="N173" s="125"/>
      <c r="O173" s="125"/>
      <c r="P173" s="125"/>
      <c r="Q173" s="125"/>
    </row>
    <row r="174" spans="3:17" ht="30" customHeight="1">
      <c r="C174" s="121"/>
      <c r="D174" s="121"/>
      <c r="E174" s="125"/>
      <c r="F174" s="121"/>
      <c r="G174" s="121"/>
      <c r="H174" s="125"/>
      <c r="I174" s="121"/>
      <c r="J174" s="121"/>
      <c r="K174" s="125"/>
      <c r="L174" s="121"/>
      <c r="M174" s="121"/>
      <c r="N174" s="125"/>
      <c r="O174" s="125"/>
      <c r="P174" s="125"/>
      <c r="Q174" s="125"/>
    </row>
    <row r="175" spans="3:17" ht="30" customHeight="1">
      <c r="C175" s="121"/>
      <c r="D175" s="121"/>
      <c r="E175" s="125"/>
      <c r="F175" s="121"/>
      <c r="G175" s="121"/>
      <c r="H175" s="125"/>
      <c r="I175" s="121"/>
      <c r="J175" s="121"/>
      <c r="K175" s="125"/>
      <c r="L175" s="121"/>
      <c r="M175" s="121"/>
      <c r="N175" s="125"/>
      <c r="O175" s="125"/>
      <c r="P175" s="125"/>
      <c r="Q175" s="125"/>
    </row>
    <row r="176" spans="3:17" ht="30" customHeight="1">
      <c r="C176" s="121"/>
      <c r="D176" s="121"/>
      <c r="E176" s="125"/>
      <c r="F176" s="121"/>
      <c r="G176" s="121"/>
      <c r="H176" s="125"/>
      <c r="I176" s="121"/>
      <c r="J176" s="121"/>
      <c r="K176" s="125"/>
      <c r="L176" s="121"/>
      <c r="M176" s="121"/>
      <c r="N176" s="125"/>
      <c r="O176" s="125"/>
      <c r="P176" s="125"/>
      <c r="Q176" s="125"/>
    </row>
    <row r="177" spans="3:17" ht="30" customHeight="1">
      <c r="C177" s="121"/>
      <c r="D177" s="121"/>
      <c r="E177" s="125"/>
      <c r="F177" s="121"/>
      <c r="G177" s="121"/>
      <c r="H177" s="125"/>
      <c r="I177" s="121"/>
      <c r="J177" s="121"/>
      <c r="K177" s="125"/>
      <c r="L177" s="121"/>
      <c r="M177" s="121"/>
      <c r="N177" s="125"/>
      <c r="O177" s="125"/>
      <c r="P177" s="125"/>
      <c r="Q177" s="125"/>
    </row>
    <row r="178" spans="3:17" ht="30" customHeight="1">
      <c r="C178" s="121"/>
      <c r="D178" s="121"/>
      <c r="E178" s="125"/>
      <c r="F178" s="121"/>
      <c r="G178" s="121"/>
      <c r="H178" s="125"/>
      <c r="I178" s="121"/>
      <c r="J178" s="121"/>
      <c r="K178" s="125"/>
      <c r="L178" s="121"/>
      <c r="M178" s="121"/>
      <c r="N178" s="125"/>
      <c r="O178" s="125"/>
      <c r="P178" s="125"/>
      <c r="Q178" s="125"/>
    </row>
    <row r="179" spans="3:17" ht="30" customHeight="1">
      <c r="C179" s="121"/>
      <c r="D179" s="121"/>
      <c r="E179" s="125"/>
      <c r="F179" s="121"/>
      <c r="G179" s="121"/>
      <c r="H179" s="125"/>
      <c r="I179" s="121"/>
      <c r="J179" s="121"/>
      <c r="K179" s="125"/>
      <c r="L179" s="121"/>
      <c r="M179" s="121"/>
      <c r="N179" s="125"/>
      <c r="O179" s="125"/>
      <c r="P179" s="125"/>
      <c r="Q179" s="125"/>
    </row>
    <row r="180" spans="3:17" ht="30" customHeight="1">
      <c r="C180" s="121"/>
      <c r="D180" s="121"/>
      <c r="E180" s="125"/>
      <c r="F180" s="121"/>
      <c r="G180" s="121"/>
      <c r="H180" s="125"/>
      <c r="I180" s="121"/>
      <c r="J180" s="121"/>
      <c r="K180" s="125"/>
      <c r="L180" s="121"/>
      <c r="M180" s="121"/>
      <c r="N180" s="125"/>
      <c r="O180" s="125"/>
      <c r="P180" s="125"/>
      <c r="Q180" s="125"/>
    </row>
    <row r="181" spans="3:17" ht="30" customHeight="1">
      <c r="C181" s="121"/>
      <c r="D181" s="121"/>
      <c r="E181" s="125"/>
      <c r="F181" s="121"/>
      <c r="G181" s="121"/>
      <c r="H181" s="125"/>
      <c r="I181" s="121"/>
      <c r="J181" s="121"/>
      <c r="K181" s="125"/>
      <c r="L181" s="121"/>
      <c r="M181" s="121"/>
      <c r="N181" s="125"/>
      <c r="O181" s="125"/>
      <c r="P181" s="125"/>
      <c r="Q181" s="125"/>
    </row>
    <row r="182" spans="3:17" ht="30" customHeight="1">
      <c r="C182" s="121"/>
      <c r="D182" s="121"/>
      <c r="E182" s="125"/>
      <c r="F182" s="121"/>
      <c r="G182" s="121"/>
      <c r="H182" s="125"/>
      <c r="I182" s="121"/>
      <c r="J182" s="121"/>
      <c r="K182" s="125"/>
      <c r="L182" s="121"/>
      <c r="M182" s="121"/>
      <c r="N182" s="125"/>
      <c r="O182" s="125"/>
      <c r="P182" s="125"/>
      <c r="Q182" s="125"/>
    </row>
    <row r="183" spans="3:17" ht="30" customHeight="1">
      <c r="C183" s="121"/>
      <c r="D183" s="121"/>
      <c r="E183" s="125"/>
      <c r="F183" s="121"/>
      <c r="G183" s="121"/>
      <c r="H183" s="125"/>
      <c r="I183" s="121"/>
      <c r="J183" s="121"/>
      <c r="K183" s="125"/>
      <c r="L183" s="121"/>
      <c r="M183" s="121"/>
      <c r="N183" s="125"/>
      <c r="O183" s="125"/>
      <c r="P183" s="125"/>
      <c r="Q183" s="125"/>
    </row>
    <row r="184" spans="3:17" ht="30" customHeight="1">
      <c r="C184" s="121"/>
      <c r="D184" s="121"/>
      <c r="E184" s="125"/>
      <c r="F184" s="121"/>
      <c r="G184" s="121"/>
      <c r="H184" s="125"/>
      <c r="I184" s="121"/>
      <c r="J184" s="121"/>
      <c r="K184" s="125"/>
      <c r="L184" s="121"/>
      <c r="M184" s="121"/>
      <c r="N184" s="125"/>
      <c r="O184" s="125"/>
      <c r="P184" s="125"/>
      <c r="Q184" s="125"/>
    </row>
    <row r="185" spans="3:17" ht="30" customHeight="1">
      <c r="C185" s="121"/>
      <c r="D185" s="121"/>
      <c r="E185" s="125"/>
      <c r="F185" s="121"/>
      <c r="G185" s="121"/>
      <c r="H185" s="125"/>
      <c r="I185" s="121"/>
      <c r="J185" s="121"/>
      <c r="K185" s="125"/>
      <c r="L185" s="121"/>
      <c r="M185" s="121"/>
      <c r="N185" s="125"/>
      <c r="O185" s="125"/>
      <c r="P185" s="125"/>
      <c r="Q185" s="125"/>
    </row>
    <row r="186" spans="3:17" ht="30" customHeight="1">
      <c r="C186" s="121"/>
      <c r="D186" s="121"/>
      <c r="E186" s="125"/>
      <c r="F186" s="121"/>
      <c r="G186" s="121"/>
      <c r="H186" s="125"/>
      <c r="I186" s="121"/>
      <c r="J186" s="121"/>
      <c r="K186" s="125"/>
      <c r="L186" s="121"/>
      <c r="M186" s="121"/>
      <c r="N186" s="125"/>
      <c r="O186" s="125"/>
      <c r="P186" s="125"/>
      <c r="Q186" s="125"/>
    </row>
    <row r="187" spans="3:17" ht="30" customHeight="1">
      <c r="C187" s="121"/>
      <c r="D187" s="121"/>
      <c r="E187" s="125"/>
      <c r="F187" s="121"/>
      <c r="G187" s="121"/>
      <c r="H187" s="125"/>
      <c r="I187" s="121"/>
      <c r="J187" s="121"/>
      <c r="K187" s="125"/>
      <c r="L187" s="121"/>
      <c r="M187" s="121"/>
      <c r="N187" s="125"/>
      <c r="O187" s="125"/>
      <c r="P187" s="125"/>
      <c r="Q187" s="125"/>
    </row>
    <row r="188" spans="3:17" ht="30" customHeight="1">
      <c r="C188" s="121"/>
      <c r="D188" s="121"/>
      <c r="E188" s="125"/>
      <c r="F188" s="121"/>
      <c r="G188" s="121"/>
      <c r="H188" s="125"/>
      <c r="I188" s="121"/>
      <c r="J188" s="121"/>
      <c r="K188" s="125"/>
      <c r="L188" s="121"/>
      <c r="M188" s="121"/>
      <c r="N188" s="125"/>
      <c r="O188" s="125"/>
      <c r="P188" s="125"/>
      <c r="Q188" s="125"/>
    </row>
    <row r="189" spans="3:17" ht="30" customHeight="1">
      <c r="C189" s="121"/>
      <c r="D189" s="121"/>
      <c r="E189" s="125"/>
      <c r="F189" s="121"/>
      <c r="G189" s="121"/>
      <c r="H189" s="125"/>
      <c r="I189" s="121"/>
      <c r="J189" s="121"/>
      <c r="K189" s="125"/>
      <c r="L189" s="121"/>
      <c r="M189" s="121"/>
      <c r="N189" s="125"/>
      <c r="O189" s="125"/>
      <c r="P189" s="125"/>
      <c r="Q189" s="125"/>
    </row>
    <row r="190" spans="3:17" ht="30" customHeight="1">
      <c r="C190" s="121"/>
      <c r="D190" s="121"/>
      <c r="E190" s="125"/>
      <c r="F190" s="121"/>
      <c r="G190" s="121"/>
      <c r="H190" s="125"/>
      <c r="I190" s="121"/>
      <c r="J190" s="121"/>
      <c r="K190" s="125"/>
      <c r="L190" s="121"/>
      <c r="M190" s="121"/>
      <c r="N190" s="125"/>
      <c r="O190" s="125"/>
      <c r="P190" s="125"/>
      <c r="Q190" s="125"/>
    </row>
    <row r="191" spans="3:17" ht="30" customHeight="1">
      <c r="C191" s="121"/>
      <c r="D191" s="121"/>
      <c r="E191" s="125"/>
      <c r="F191" s="121"/>
      <c r="G191" s="121"/>
      <c r="H191" s="125"/>
      <c r="I191" s="121"/>
      <c r="J191" s="121"/>
      <c r="K191" s="125"/>
      <c r="L191" s="121"/>
      <c r="M191" s="121"/>
      <c r="N191" s="125"/>
      <c r="O191" s="125"/>
      <c r="P191" s="125"/>
      <c r="Q191" s="125"/>
    </row>
    <row r="192" spans="3:17" ht="30" customHeight="1">
      <c r="C192" s="121"/>
      <c r="D192" s="121"/>
      <c r="E192" s="125"/>
      <c r="F192" s="121"/>
      <c r="G192" s="121"/>
      <c r="H192" s="125"/>
      <c r="I192" s="121"/>
      <c r="J192" s="121"/>
      <c r="K192" s="125"/>
      <c r="L192" s="121"/>
      <c r="M192" s="121"/>
      <c r="N192" s="125"/>
      <c r="O192" s="125"/>
      <c r="P192" s="125"/>
      <c r="Q192" s="125"/>
    </row>
    <row r="193" spans="3:17" ht="30" customHeight="1">
      <c r="C193" s="121"/>
      <c r="D193" s="121"/>
      <c r="E193" s="125"/>
      <c r="F193" s="121"/>
      <c r="G193" s="121"/>
      <c r="H193" s="125"/>
      <c r="I193" s="121"/>
      <c r="J193" s="121"/>
      <c r="K193" s="125"/>
      <c r="L193" s="121"/>
      <c r="M193" s="121"/>
      <c r="N193" s="125"/>
      <c r="O193" s="125"/>
      <c r="P193" s="125"/>
      <c r="Q193" s="125"/>
    </row>
    <row r="194" spans="3:17" ht="30" customHeight="1">
      <c r="C194" s="121"/>
      <c r="D194" s="121"/>
      <c r="E194" s="125"/>
      <c r="F194" s="121"/>
      <c r="G194" s="121"/>
      <c r="H194" s="125"/>
      <c r="I194" s="121"/>
      <c r="J194" s="121"/>
      <c r="K194" s="125"/>
      <c r="L194" s="121"/>
      <c r="M194" s="121"/>
      <c r="N194" s="125"/>
      <c r="O194" s="125"/>
      <c r="P194" s="125"/>
      <c r="Q194" s="125"/>
    </row>
    <row r="195" spans="3:17" ht="30" customHeight="1">
      <c r="C195" s="121"/>
      <c r="D195" s="121"/>
      <c r="E195" s="125"/>
      <c r="F195" s="121"/>
      <c r="G195" s="121"/>
      <c r="H195" s="125"/>
      <c r="I195" s="121"/>
      <c r="J195" s="121"/>
      <c r="K195" s="125"/>
      <c r="L195" s="121"/>
      <c r="M195" s="121"/>
      <c r="N195" s="125"/>
      <c r="O195" s="125"/>
      <c r="P195" s="125"/>
      <c r="Q195" s="125"/>
    </row>
    <row r="196" spans="3:17" ht="30" customHeight="1">
      <c r="C196" s="121"/>
      <c r="D196" s="121"/>
      <c r="E196" s="125"/>
      <c r="F196" s="121"/>
      <c r="G196" s="121"/>
      <c r="H196" s="125"/>
      <c r="I196" s="121"/>
      <c r="J196" s="121"/>
      <c r="K196" s="125"/>
      <c r="L196" s="121"/>
      <c r="M196" s="121"/>
      <c r="N196" s="125"/>
      <c r="O196" s="125"/>
      <c r="P196" s="125"/>
      <c r="Q196" s="125"/>
    </row>
    <row r="197" spans="3:17" ht="30" customHeight="1">
      <c r="C197" s="121"/>
      <c r="D197" s="121"/>
      <c r="E197" s="125"/>
      <c r="F197" s="121"/>
      <c r="G197" s="121"/>
      <c r="H197" s="125"/>
      <c r="I197" s="121"/>
      <c r="J197" s="121"/>
      <c r="K197" s="125"/>
      <c r="L197" s="121"/>
      <c r="M197" s="121"/>
      <c r="N197" s="125"/>
      <c r="O197" s="125"/>
      <c r="P197" s="125"/>
      <c r="Q197" s="125"/>
    </row>
    <row r="198" spans="3:17" ht="30" customHeight="1">
      <c r="C198" s="121"/>
      <c r="D198" s="121"/>
      <c r="E198" s="125"/>
      <c r="F198" s="121"/>
      <c r="G198" s="121"/>
      <c r="H198" s="125"/>
      <c r="I198" s="121"/>
      <c r="J198" s="121"/>
      <c r="K198" s="125"/>
      <c r="L198" s="121"/>
      <c r="M198" s="121"/>
      <c r="N198" s="125"/>
      <c r="O198" s="125"/>
      <c r="P198" s="125"/>
      <c r="Q198" s="125"/>
    </row>
    <row r="199" spans="3:17" ht="30" customHeight="1">
      <c r="C199" s="121"/>
      <c r="D199" s="121"/>
      <c r="E199" s="125"/>
      <c r="F199" s="121"/>
      <c r="G199" s="121"/>
      <c r="H199" s="125"/>
      <c r="I199" s="121"/>
      <c r="J199" s="121"/>
      <c r="K199" s="125"/>
      <c r="L199" s="121"/>
      <c r="M199" s="121"/>
      <c r="N199" s="125"/>
      <c r="O199" s="125"/>
      <c r="P199" s="125"/>
      <c r="Q199" s="125"/>
    </row>
    <row r="200" spans="3:17" ht="30" customHeight="1">
      <c r="C200" s="121"/>
      <c r="D200" s="121"/>
      <c r="E200" s="125"/>
      <c r="F200" s="121"/>
      <c r="G200" s="121"/>
      <c r="H200" s="125"/>
      <c r="I200" s="121"/>
      <c r="J200" s="121"/>
      <c r="K200" s="125"/>
      <c r="L200" s="121"/>
      <c r="M200" s="121"/>
      <c r="N200" s="125"/>
      <c r="O200" s="125"/>
      <c r="P200" s="125"/>
      <c r="Q200" s="125"/>
    </row>
    <row r="201" spans="3:17" ht="30" customHeight="1">
      <c r="C201" s="121"/>
      <c r="D201" s="121"/>
      <c r="E201" s="125"/>
      <c r="F201" s="121"/>
      <c r="G201" s="121"/>
      <c r="H201" s="125"/>
      <c r="I201" s="121"/>
      <c r="J201" s="121"/>
      <c r="K201" s="125"/>
      <c r="L201" s="121"/>
      <c r="M201" s="121"/>
      <c r="N201" s="125"/>
      <c r="O201" s="125"/>
      <c r="P201" s="125"/>
      <c r="Q201" s="125"/>
    </row>
    <row r="202" spans="3:17" ht="30" customHeight="1">
      <c r="C202" s="121"/>
      <c r="D202" s="121"/>
      <c r="E202" s="125"/>
      <c r="F202" s="121"/>
      <c r="G202" s="121"/>
      <c r="H202" s="125"/>
      <c r="I202" s="121"/>
      <c r="J202" s="121"/>
      <c r="K202" s="125"/>
      <c r="L202" s="121"/>
      <c r="M202" s="121"/>
      <c r="N202" s="125"/>
      <c r="O202" s="125"/>
      <c r="P202" s="125"/>
      <c r="Q202" s="125"/>
    </row>
    <row r="203" spans="3:17" ht="30" customHeight="1">
      <c r="C203" s="121"/>
      <c r="D203" s="121"/>
      <c r="E203" s="125"/>
      <c r="F203" s="121"/>
      <c r="G203" s="121"/>
      <c r="H203" s="125"/>
      <c r="I203" s="121"/>
      <c r="J203" s="121"/>
      <c r="K203" s="125"/>
      <c r="L203" s="121"/>
      <c r="M203" s="121"/>
      <c r="N203" s="125"/>
      <c r="O203" s="125"/>
      <c r="P203" s="125"/>
      <c r="Q203" s="125"/>
    </row>
    <row r="204" spans="3:17" ht="30" customHeight="1">
      <c r="C204" s="121"/>
      <c r="D204" s="121"/>
      <c r="E204" s="125"/>
      <c r="F204" s="121"/>
      <c r="G204" s="121"/>
      <c r="H204" s="125"/>
      <c r="I204" s="121"/>
      <c r="J204" s="121"/>
      <c r="K204" s="125"/>
      <c r="L204" s="121"/>
      <c r="M204" s="121"/>
      <c r="N204" s="125"/>
      <c r="O204" s="125"/>
      <c r="P204" s="125"/>
      <c r="Q204" s="125"/>
    </row>
    <row r="205" spans="3:17" ht="30" customHeight="1">
      <c r="C205" s="121"/>
      <c r="D205" s="121"/>
      <c r="E205" s="125"/>
      <c r="F205" s="121"/>
      <c r="G205" s="121"/>
      <c r="H205" s="125"/>
      <c r="I205" s="121"/>
      <c r="J205" s="121"/>
      <c r="K205" s="125"/>
      <c r="L205" s="121"/>
      <c r="M205" s="121"/>
      <c r="N205" s="125"/>
      <c r="O205" s="125"/>
      <c r="P205" s="125"/>
      <c r="Q205" s="125"/>
    </row>
    <row r="206" spans="3:17" ht="30" customHeight="1">
      <c r="C206" s="121"/>
      <c r="D206" s="121"/>
      <c r="E206" s="125"/>
      <c r="F206" s="121"/>
      <c r="G206" s="121"/>
      <c r="H206" s="125"/>
      <c r="I206" s="121"/>
      <c r="J206" s="121"/>
      <c r="K206" s="125"/>
      <c r="L206" s="121"/>
      <c r="M206" s="121"/>
      <c r="N206" s="125"/>
      <c r="O206" s="125"/>
      <c r="P206" s="125"/>
      <c r="Q206" s="125"/>
    </row>
    <row r="207" spans="3:17" ht="30" customHeight="1">
      <c r="C207" s="121"/>
      <c r="D207" s="121"/>
      <c r="E207" s="125"/>
      <c r="F207" s="121"/>
      <c r="G207" s="121"/>
      <c r="H207" s="125"/>
      <c r="I207" s="121"/>
      <c r="J207" s="121"/>
      <c r="K207" s="125"/>
      <c r="L207" s="121"/>
      <c r="M207" s="121"/>
      <c r="N207" s="125"/>
      <c r="O207" s="125"/>
      <c r="P207" s="125"/>
      <c r="Q207" s="125"/>
    </row>
    <row r="208" spans="3:17" ht="30" customHeight="1">
      <c r="C208" s="121"/>
      <c r="D208" s="121"/>
      <c r="E208" s="125"/>
      <c r="F208" s="121"/>
      <c r="G208" s="121"/>
      <c r="H208" s="125"/>
      <c r="I208" s="121"/>
      <c r="J208" s="121"/>
      <c r="K208" s="125"/>
      <c r="L208" s="121"/>
      <c r="M208" s="121"/>
      <c r="N208" s="125"/>
      <c r="O208" s="125"/>
      <c r="P208" s="125"/>
      <c r="Q208" s="125"/>
    </row>
    <row r="209" spans="3:17" ht="30" customHeight="1">
      <c r="C209" s="121"/>
      <c r="D209" s="121"/>
      <c r="E209" s="125"/>
      <c r="F209" s="121"/>
      <c r="G209" s="121"/>
      <c r="H209" s="125"/>
      <c r="I209" s="121"/>
      <c r="J209" s="121"/>
      <c r="K209" s="125"/>
      <c r="L209" s="121"/>
      <c r="M209" s="121"/>
      <c r="N209" s="125"/>
      <c r="O209" s="125"/>
      <c r="P209" s="125"/>
      <c r="Q209" s="125"/>
    </row>
    <row r="210" spans="3:17" ht="30" customHeight="1">
      <c r="C210" s="121"/>
      <c r="D210" s="121"/>
      <c r="E210" s="125"/>
      <c r="F210" s="121"/>
      <c r="G210" s="121"/>
      <c r="H210" s="125"/>
      <c r="I210" s="121"/>
      <c r="J210" s="121"/>
      <c r="K210" s="125"/>
      <c r="L210" s="121"/>
      <c r="M210" s="121"/>
      <c r="N210" s="125"/>
      <c r="O210" s="125"/>
      <c r="P210" s="125"/>
      <c r="Q210" s="125"/>
    </row>
    <row r="211" spans="3:17" ht="30" customHeight="1">
      <c r="C211" s="121"/>
      <c r="D211" s="121"/>
      <c r="E211" s="125"/>
      <c r="F211" s="121"/>
      <c r="G211" s="121"/>
      <c r="H211" s="125"/>
      <c r="I211" s="121"/>
      <c r="J211" s="121"/>
      <c r="K211" s="125"/>
      <c r="L211" s="121"/>
      <c r="M211" s="121"/>
      <c r="N211" s="125"/>
      <c r="O211" s="125"/>
      <c r="P211" s="125"/>
      <c r="Q211" s="125"/>
    </row>
    <row r="212" spans="3:17" ht="30" customHeight="1">
      <c r="C212" s="121"/>
      <c r="D212" s="121"/>
      <c r="E212" s="125"/>
      <c r="F212" s="121"/>
      <c r="G212" s="121"/>
      <c r="H212" s="125"/>
      <c r="I212" s="121"/>
      <c r="J212" s="121"/>
      <c r="K212" s="125"/>
      <c r="L212" s="121"/>
      <c r="M212" s="121"/>
      <c r="N212" s="125"/>
      <c r="O212" s="125"/>
      <c r="P212" s="125"/>
      <c r="Q212" s="125"/>
    </row>
    <row r="213" spans="3:17" ht="30" customHeight="1">
      <c r="C213" s="121"/>
      <c r="D213" s="121"/>
      <c r="E213" s="125"/>
      <c r="F213" s="121"/>
      <c r="G213" s="121"/>
      <c r="H213" s="125"/>
      <c r="I213" s="121"/>
      <c r="J213" s="121"/>
      <c r="K213" s="125"/>
      <c r="L213" s="121"/>
      <c r="M213" s="121"/>
      <c r="N213" s="125"/>
      <c r="O213" s="125"/>
      <c r="P213" s="125"/>
      <c r="Q213" s="125"/>
    </row>
    <row r="214" spans="3:17" ht="30" customHeight="1">
      <c r="C214" s="121"/>
      <c r="D214" s="121"/>
      <c r="E214" s="125"/>
      <c r="F214" s="121"/>
      <c r="G214" s="121"/>
      <c r="H214" s="125"/>
      <c r="I214" s="121"/>
      <c r="J214" s="121"/>
      <c r="K214" s="125"/>
      <c r="L214" s="121"/>
      <c r="M214" s="121"/>
      <c r="N214" s="125"/>
      <c r="O214" s="125"/>
      <c r="P214" s="125"/>
      <c r="Q214" s="125"/>
    </row>
    <row r="215" spans="3:17" ht="30" customHeight="1">
      <c r="C215" s="121"/>
      <c r="D215" s="121"/>
      <c r="E215" s="125"/>
      <c r="F215" s="121"/>
      <c r="G215" s="121"/>
      <c r="H215" s="125"/>
      <c r="I215" s="121"/>
      <c r="J215" s="121"/>
      <c r="K215" s="125"/>
      <c r="L215" s="121"/>
      <c r="M215" s="121"/>
      <c r="N215" s="125"/>
      <c r="O215" s="125"/>
      <c r="P215" s="125"/>
      <c r="Q215" s="125"/>
    </row>
    <row r="216" spans="3:17" ht="30" customHeight="1">
      <c r="C216" s="121"/>
      <c r="D216" s="121"/>
      <c r="E216" s="125"/>
      <c r="F216" s="121"/>
      <c r="G216" s="121"/>
      <c r="H216" s="125"/>
      <c r="I216" s="121"/>
      <c r="J216" s="121"/>
      <c r="K216" s="125"/>
      <c r="L216" s="121"/>
      <c r="M216" s="121"/>
      <c r="N216" s="125"/>
      <c r="O216" s="125"/>
      <c r="P216" s="125"/>
      <c r="Q216" s="125"/>
    </row>
    <row r="217" spans="3:17" ht="30" customHeight="1">
      <c r="C217" s="121"/>
      <c r="D217" s="121"/>
      <c r="E217" s="125"/>
      <c r="F217" s="121"/>
      <c r="G217" s="121"/>
      <c r="H217" s="125"/>
      <c r="I217" s="121"/>
      <c r="J217" s="121"/>
      <c r="K217" s="125"/>
      <c r="L217" s="121"/>
      <c r="M217" s="121"/>
      <c r="N217" s="125"/>
      <c r="O217" s="125"/>
      <c r="P217" s="125"/>
      <c r="Q217" s="125"/>
    </row>
    <row r="218" spans="3:17" ht="30" customHeight="1">
      <c r="C218" s="121"/>
      <c r="D218" s="121"/>
      <c r="E218" s="125"/>
      <c r="F218" s="121"/>
      <c r="G218" s="121"/>
      <c r="H218" s="125"/>
      <c r="I218" s="121"/>
      <c r="J218" s="121"/>
      <c r="K218" s="125"/>
      <c r="L218" s="121"/>
      <c r="M218" s="121"/>
      <c r="N218" s="125"/>
      <c r="O218" s="125"/>
      <c r="P218" s="125"/>
      <c r="Q218" s="125"/>
    </row>
    <row r="219" spans="3:17" ht="30" customHeight="1">
      <c r="C219" s="121"/>
      <c r="D219" s="121"/>
      <c r="E219" s="125"/>
      <c r="F219" s="121"/>
      <c r="G219" s="121"/>
      <c r="H219" s="125"/>
      <c r="I219" s="121"/>
      <c r="J219" s="121"/>
      <c r="K219" s="125"/>
      <c r="L219" s="121"/>
      <c r="M219" s="121"/>
      <c r="N219" s="125"/>
      <c r="O219" s="125"/>
      <c r="P219" s="125"/>
      <c r="Q219" s="125"/>
    </row>
    <row r="220" spans="3:17" ht="30" customHeight="1">
      <c r="C220" s="121"/>
      <c r="D220" s="121"/>
      <c r="E220" s="125"/>
      <c r="F220" s="121"/>
      <c r="G220" s="121"/>
      <c r="H220" s="125"/>
      <c r="I220" s="121"/>
      <c r="J220" s="121"/>
      <c r="K220" s="125"/>
      <c r="L220" s="121"/>
      <c r="M220" s="121"/>
      <c r="N220" s="125"/>
      <c r="O220" s="125"/>
      <c r="P220" s="125"/>
      <c r="Q220" s="125"/>
    </row>
    <row r="221" spans="3:17" ht="30" customHeight="1">
      <c r="C221" s="121"/>
      <c r="D221" s="121"/>
      <c r="E221" s="125"/>
      <c r="F221" s="121"/>
      <c r="G221" s="121"/>
      <c r="H221" s="125"/>
      <c r="I221" s="121"/>
      <c r="J221" s="121"/>
      <c r="K221" s="125"/>
      <c r="L221" s="121"/>
      <c r="M221" s="121"/>
      <c r="N221" s="125"/>
      <c r="O221" s="125"/>
      <c r="P221" s="125"/>
      <c r="Q221" s="125"/>
    </row>
    <row r="222" spans="3:17" ht="30" customHeight="1">
      <c r="C222" s="121"/>
      <c r="D222" s="121"/>
      <c r="E222" s="125"/>
      <c r="F222" s="121"/>
      <c r="G222" s="121"/>
      <c r="H222" s="125"/>
      <c r="I222" s="121"/>
      <c r="J222" s="121"/>
      <c r="K222" s="125"/>
      <c r="L222" s="121"/>
      <c r="M222" s="121"/>
      <c r="N222" s="125"/>
      <c r="O222" s="125"/>
      <c r="P222" s="125"/>
      <c r="Q222" s="125"/>
    </row>
    <row r="223" spans="3:17" ht="30" customHeight="1">
      <c r="C223" s="121"/>
      <c r="D223" s="121"/>
      <c r="E223" s="125"/>
      <c r="F223" s="121"/>
      <c r="G223" s="121"/>
      <c r="H223" s="125"/>
      <c r="I223" s="121"/>
      <c r="J223" s="121"/>
      <c r="K223" s="125"/>
      <c r="L223" s="121"/>
      <c r="M223" s="121"/>
      <c r="N223" s="125"/>
      <c r="O223" s="125"/>
      <c r="P223" s="125"/>
      <c r="Q223" s="125"/>
    </row>
    <row r="224" spans="3:17" ht="30" customHeight="1">
      <c r="C224" s="121"/>
      <c r="D224" s="121"/>
      <c r="E224" s="125"/>
      <c r="F224" s="121"/>
      <c r="G224" s="121"/>
      <c r="H224" s="125"/>
      <c r="I224" s="121"/>
      <c r="J224" s="121"/>
      <c r="K224" s="125"/>
      <c r="L224" s="121"/>
      <c r="M224" s="121"/>
      <c r="N224" s="125"/>
      <c r="O224" s="125"/>
      <c r="P224" s="125"/>
      <c r="Q224" s="125"/>
    </row>
    <row r="225" spans="3:17" ht="30" customHeight="1">
      <c r="C225" s="121"/>
      <c r="D225" s="121"/>
      <c r="E225" s="125"/>
      <c r="F225" s="121"/>
      <c r="G225" s="121"/>
      <c r="H225" s="125"/>
      <c r="I225" s="121"/>
      <c r="J225" s="121"/>
      <c r="K225" s="125"/>
      <c r="L225" s="121"/>
      <c r="M225" s="121"/>
      <c r="N225" s="125"/>
      <c r="O225" s="125"/>
      <c r="P225" s="125"/>
      <c r="Q225" s="125"/>
    </row>
    <row r="226" spans="3:17" ht="30" customHeight="1">
      <c r="C226" s="121"/>
      <c r="D226" s="121"/>
      <c r="E226" s="125"/>
      <c r="F226" s="121"/>
      <c r="G226" s="121"/>
      <c r="H226" s="125"/>
      <c r="I226" s="121"/>
      <c r="J226" s="121"/>
      <c r="K226" s="125"/>
      <c r="L226" s="121"/>
      <c r="M226" s="121"/>
      <c r="N226" s="125"/>
      <c r="O226" s="125"/>
      <c r="P226" s="125"/>
      <c r="Q226" s="125"/>
    </row>
    <row r="227" spans="3:17" ht="30" customHeight="1">
      <c r="C227" s="121"/>
      <c r="D227" s="121"/>
      <c r="E227" s="125"/>
      <c r="F227" s="121"/>
      <c r="G227" s="121"/>
      <c r="H227" s="125"/>
      <c r="I227" s="121"/>
      <c r="J227" s="121"/>
      <c r="K227" s="125"/>
      <c r="L227" s="121"/>
      <c r="M227" s="121"/>
      <c r="N227" s="125"/>
      <c r="O227" s="125"/>
      <c r="P227" s="125"/>
      <c r="Q227" s="125"/>
    </row>
    <row r="228" spans="3:17" ht="30" customHeight="1">
      <c r="C228" s="121"/>
      <c r="D228" s="121"/>
      <c r="E228" s="125"/>
      <c r="F228" s="121"/>
      <c r="G228" s="121"/>
      <c r="H228" s="125"/>
      <c r="I228" s="121"/>
      <c r="J228" s="121"/>
      <c r="K228" s="125"/>
      <c r="L228" s="121"/>
      <c r="M228" s="121"/>
      <c r="N228" s="125"/>
      <c r="O228" s="125"/>
      <c r="P228" s="125"/>
      <c r="Q228" s="125"/>
    </row>
    <row r="229" spans="3:17" ht="30" customHeight="1">
      <c r="C229" s="121"/>
      <c r="D229" s="121"/>
      <c r="E229" s="125"/>
      <c r="F229" s="121"/>
      <c r="G229" s="121"/>
      <c r="H229" s="125"/>
      <c r="I229" s="121"/>
      <c r="J229" s="121"/>
      <c r="K229" s="125"/>
      <c r="L229" s="121"/>
      <c r="M229" s="121"/>
      <c r="N229" s="125"/>
      <c r="O229" s="125"/>
      <c r="P229" s="125"/>
      <c r="Q229" s="125"/>
    </row>
    <row r="230" spans="3:17" ht="30" customHeight="1">
      <c r="C230" s="121"/>
      <c r="D230" s="121"/>
      <c r="E230" s="125"/>
      <c r="F230" s="121"/>
      <c r="G230" s="121"/>
      <c r="H230" s="125"/>
      <c r="I230" s="121"/>
      <c r="J230" s="121"/>
      <c r="K230" s="125"/>
      <c r="L230" s="121"/>
      <c r="M230" s="121"/>
      <c r="N230" s="125"/>
      <c r="O230" s="125"/>
      <c r="P230" s="125"/>
      <c r="Q230" s="125"/>
    </row>
    <row r="231" spans="3:17" ht="30" customHeight="1">
      <c r="C231" s="121"/>
      <c r="D231" s="121"/>
      <c r="E231" s="125"/>
      <c r="F231" s="121"/>
      <c r="G231" s="121"/>
      <c r="H231" s="125"/>
      <c r="I231" s="121"/>
      <c r="J231" s="121"/>
      <c r="K231" s="125"/>
      <c r="L231" s="121"/>
      <c r="M231" s="121"/>
      <c r="N231" s="125"/>
      <c r="O231" s="125"/>
      <c r="P231" s="125"/>
      <c r="Q231" s="125"/>
    </row>
    <row r="232" spans="3:17" ht="30" customHeight="1">
      <c r="C232" s="121"/>
      <c r="D232" s="121"/>
      <c r="E232" s="125"/>
      <c r="F232" s="121"/>
      <c r="G232" s="121"/>
      <c r="H232" s="125"/>
      <c r="I232" s="121"/>
      <c r="J232" s="121"/>
      <c r="K232" s="125"/>
      <c r="L232" s="121"/>
      <c r="M232" s="121"/>
      <c r="N232" s="125"/>
      <c r="O232" s="125"/>
      <c r="P232" s="125"/>
      <c r="Q232" s="125"/>
    </row>
    <row r="233" spans="3:17" ht="30" customHeight="1">
      <c r="C233" s="121"/>
      <c r="D233" s="121"/>
      <c r="E233" s="125"/>
      <c r="F233" s="121"/>
      <c r="G233" s="121"/>
      <c r="H233" s="125"/>
      <c r="I233" s="121"/>
      <c r="J233" s="121"/>
      <c r="K233" s="125"/>
      <c r="L233" s="121"/>
      <c r="M233" s="121"/>
      <c r="N233" s="125"/>
      <c r="O233" s="125"/>
      <c r="P233" s="125"/>
      <c r="Q233" s="125"/>
    </row>
    <row r="234" spans="3:17" ht="30" customHeight="1">
      <c r="C234" s="121"/>
      <c r="D234" s="121"/>
      <c r="E234" s="125"/>
      <c r="F234" s="121"/>
      <c r="G234" s="121"/>
      <c r="H234" s="125"/>
      <c r="I234" s="121"/>
      <c r="J234" s="121"/>
      <c r="K234" s="125"/>
      <c r="L234" s="121"/>
      <c r="M234" s="121"/>
      <c r="N234" s="125"/>
      <c r="O234" s="125"/>
      <c r="P234" s="125"/>
      <c r="Q234" s="125"/>
    </row>
    <row r="235" spans="3:17" ht="30" customHeight="1">
      <c r="C235" s="121"/>
      <c r="D235" s="121"/>
      <c r="E235" s="125"/>
      <c r="F235" s="121"/>
      <c r="G235" s="121"/>
      <c r="H235" s="125"/>
      <c r="I235" s="121"/>
      <c r="J235" s="121"/>
      <c r="K235" s="125"/>
      <c r="L235" s="121"/>
      <c r="M235" s="121"/>
      <c r="N235" s="125"/>
      <c r="O235" s="125"/>
      <c r="P235" s="125"/>
      <c r="Q235" s="125"/>
    </row>
    <row r="236" spans="3:17" ht="30" customHeight="1">
      <c r="C236" s="121"/>
      <c r="D236" s="121"/>
      <c r="E236" s="125"/>
      <c r="F236" s="121"/>
      <c r="G236" s="121"/>
      <c r="H236" s="125"/>
      <c r="I236" s="121"/>
      <c r="J236" s="121"/>
      <c r="K236" s="125"/>
      <c r="L236" s="121"/>
      <c r="M236" s="121"/>
      <c r="N236" s="125"/>
      <c r="O236" s="125"/>
      <c r="P236" s="125"/>
      <c r="Q236" s="125"/>
    </row>
    <row r="237" spans="3:17" ht="30" customHeight="1">
      <c r="C237" s="121"/>
      <c r="D237" s="121"/>
      <c r="E237" s="125"/>
      <c r="F237" s="121"/>
      <c r="G237" s="121"/>
      <c r="H237" s="125"/>
      <c r="I237" s="121"/>
      <c r="J237" s="121"/>
      <c r="K237" s="125"/>
      <c r="L237" s="121"/>
      <c r="M237" s="121"/>
      <c r="N237" s="125"/>
      <c r="O237" s="125"/>
      <c r="P237" s="125"/>
      <c r="Q237" s="125"/>
    </row>
    <row r="238" spans="3:17" ht="30" customHeight="1">
      <c r="C238" s="121"/>
      <c r="D238" s="121"/>
      <c r="E238" s="125"/>
      <c r="F238" s="121"/>
      <c r="G238" s="121"/>
      <c r="H238" s="125"/>
      <c r="I238" s="121"/>
      <c r="J238" s="121"/>
      <c r="K238" s="125"/>
      <c r="L238" s="121"/>
      <c r="M238" s="121"/>
      <c r="N238" s="125"/>
      <c r="O238" s="125"/>
      <c r="P238" s="125"/>
      <c r="Q238" s="125"/>
    </row>
    <row r="239" spans="3:17" ht="30" customHeight="1">
      <c r="C239" s="121"/>
      <c r="D239" s="121"/>
      <c r="E239" s="125"/>
      <c r="F239" s="121"/>
      <c r="G239" s="121"/>
      <c r="H239" s="125"/>
      <c r="I239" s="121"/>
      <c r="J239" s="121"/>
      <c r="K239" s="125"/>
      <c r="L239" s="121"/>
      <c r="M239" s="121"/>
      <c r="N239" s="125"/>
      <c r="O239" s="125"/>
      <c r="P239" s="125"/>
      <c r="Q239" s="125"/>
    </row>
    <row r="240" spans="3:17" ht="30" customHeight="1">
      <c r="C240" s="121"/>
      <c r="D240" s="121"/>
      <c r="E240" s="125"/>
      <c r="F240" s="121"/>
      <c r="G240" s="121"/>
      <c r="H240" s="125"/>
      <c r="I240" s="121"/>
      <c r="J240" s="121"/>
      <c r="K240" s="125"/>
      <c r="L240" s="121"/>
      <c r="M240" s="121"/>
      <c r="N240" s="125"/>
      <c r="O240" s="125"/>
      <c r="P240" s="125"/>
      <c r="Q240" s="125"/>
    </row>
    <row r="241" spans="3:17" ht="30" customHeight="1">
      <c r="C241" s="121"/>
      <c r="D241" s="121"/>
      <c r="E241" s="125"/>
      <c r="F241" s="121"/>
      <c r="G241" s="121"/>
      <c r="H241" s="125"/>
      <c r="I241" s="121"/>
      <c r="J241" s="121"/>
      <c r="K241" s="125"/>
      <c r="L241" s="121"/>
      <c r="M241" s="121"/>
      <c r="N241" s="125"/>
      <c r="O241" s="125"/>
      <c r="P241" s="125"/>
      <c r="Q241" s="125"/>
    </row>
    <row r="242" spans="3:17" ht="30" customHeight="1">
      <c r="C242" s="121"/>
      <c r="D242" s="121"/>
      <c r="E242" s="125"/>
      <c r="F242" s="121"/>
      <c r="G242" s="121"/>
      <c r="H242" s="125"/>
      <c r="I242" s="121"/>
      <c r="J242" s="121"/>
      <c r="K242" s="125"/>
      <c r="L242" s="121"/>
      <c r="M242" s="121"/>
      <c r="N242" s="125"/>
      <c r="O242" s="125"/>
      <c r="P242" s="125"/>
      <c r="Q242" s="125"/>
    </row>
    <row r="243" spans="3:17" ht="30" customHeight="1">
      <c r="C243" s="121"/>
      <c r="D243" s="121"/>
      <c r="E243" s="125"/>
      <c r="F243" s="121"/>
      <c r="G243" s="121"/>
      <c r="H243" s="125"/>
      <c r="I243" s="121"/>
      <c r="J243" s="121"/>
      <c r="K243" s="125"/>
      <c r="L243" s="121"/>
      <c r="M243" s="121"/>
      <c r="N243" s="125"/>
      <c r="O243" s="125"/>
      <c r="P243" s="125"/>
      <c r="Q243" s="125"/>
    </row>
    <row r="244" spans="3:17" ht="30" customHeight="1">
      <c r="C244" s="121"/>
      <c r="D244" s="121"/>
      <c r="E244" s="125"/>
      <c r="F244" s="121"/>
      <c r="G244" s="121"/>
      <c r="H244" s="125"/>
      <c r="I244" s="121"/>
      <c r="J244" s="121"/>
      <c r="K244" s="125"/>
      <c r="L244" s="121"/>
      <c r="M244" s="121"/>
      <c r="N244" s="125"/>
      <c r="O244" s="125"/>
      <c r="P244" s="125"/>
      <c r="Q244" s="125"/>
    </row>
    <row r="245" spans="3:17" ht="30" customHeight="1">
      <c r="C245" s="121"/>
      <c r="D245" s="121"/>
      <c r="E245" s="125"/>
      <c r="F245" s="121"/>
      <c r="G245" s="121"/>
      <c r="H245" s="125"/>
      <c r="I245" s="121"/>
      <c r="J245" s="121"/>
      <c r="K245" s="125"/>
      <c r="L245" s="121"/>
      <c r="M245" s="121"/>
      <c r="N245" s="125"/>
      <c r="O245" s="125"/>
      <c r="P245" s="125"/>
      <c r="Q245" s="125"/>
    </row>
    <row r="246" spans="3:17" ht="30" customHeight="1">
      <c r="C246" s="121"/>
      <c r="D246" s="121"/>
      <c r="E246" s="125"/>
      <c r="F246" s="121"/>
      <c r="G246" s="121"/>
      <c r="H246" s="125"/>
      <c r="I246" s="121"/>
      <c r="J246" s="121"/>
      <c r="K246" s="125"/>
      <c r="L246" s="121"/>
      <c r="M246" s="121"/>
      <c r="N246" s="125"/>
      <c r="O246" s="125"/>
      <c r="P246" s="125"/>
      <c r="Q246" s="125"/>
    </row>
    <row r="247" spans="3:17" ht="30" customHeight="1">
      <c r="C247" s="121"/>
      <c r="D247" s="121"/>
      <c r="E247" s="125"/>
      <c r="F247" s="121"/>
      <c r="G247" s="121"/>
      <c r="H247" s="125"/>
      <c r="I247" s="121"/>
      <c r="J247" s="121"/>
      <c r="K247" s="125"/>
      <c r="L247" s="121"/>
      <c r="M247" s="121"/>
      <c r="N247" s="125"/>
      <c r="O247" s="125"/>
      <c r="P247" s="125"/>
      <c r="Q247" s="125"/>
    </row>
    <row r="248" spans="3:17" ht="30" customHeight="1">
      <c r="C248" s="121"/>
      <c r="D248" s="121"/>
      <c r="E248" s="125"/>
      <c r="F248" s="121"/>
      <c r="G248" s="121"/>
      <c r="H248" s="125"/>
      <c r="I248" s="121"/>
      <c r="J248" s="121"/>
      <c r="K248" s="125"/>
      <c r="L248" s="121"/>
      <c r="M248" s="121"/>
      <c r="N248" s="125"/>
      <c r="O248" s="125"/>
      <c r="P248" s="125"/>
      <c r="Q248" s="125"/>
    </row>
    <row r="249" spans="3:17" ht="30" customHeight="1">
      <c r="C249" s="121"/>
      <c r="D249" s="121"/>
      <c r="E249" s="125"/>
      <c r="F249" s="121"/>
      <c r="G249" s="121"/>
      <c r="H249" s="125"/>
      <c r="I249" s="121"/>
      <c r="J249" s="121"/>
      <c r="K249" s="125"/>
      <c r="L249" s="121"/>
      <c r="M249" s="121"/>
      <c r="N249" s="125"/>
      <c r="O249" s="125"/>
      <c r="P249" s="125"/>
      <c r="Q249" s="125"/>
    </row>
    <row r="250" spans="3:17" ht="30" customHeight="1">
      <c r="C250" s="121"/>
      <c r="D250" s="121"/>
      <c r="E250" s="125"/>
      <c r="F250" s="121"/>
      <c r="G250" s="121"/>
      <c r="H250" s="125"/>
      <c r="I250" s="121"/>
      <c r="J250" s="121"/>
      <c r="K250" s="125"/>
      <c r="L250" s="121"/>
      <c r="M250" s="121"/>
      <c r="N250" s="125"/>
      <c r="O250" s="125"/>
      <c r="P250" s="125"/>
      <c r="Q250" s="125"/>
    </row>
    <row r="251" spans="3:17" ht="30" customHeight="1">
      <c r="C251" s="121"/>
      <c r="D251" s="121"/>
      <c r="E251" s="125"/>
      <c r="F251" s="121"/>
      <c r="G251" s="121"/>
      <c r="H251" s="125"/>
      <c r="I251" s="121"/>
      <c r="J251" s="121"/>
      <c r="K251" s="125"/>
      <c r="L251" s="121"/>
      <c r="M251" s="121"/>
      <c r="N251" s="125"/>
      <c r="O251" s="125"/>
      <c r="P251" s="125"/>
      <c r="Q251" s="125"/>
    </row>
    <row r="252" spans="3:17" ht="30" customHeight="1">
      <c r="C252" s="121"/>
      <c r="D252" s="121"/>
      <c r="E252" s="125"/>
      <c r="F252" s="121"/>
      <c r="G252" s="121"/>
      <c r="H252" s="125"/>
      <c r="I252" s="121"/>
      <c r="J252" s="121"/>
      <c r="K252" s="125"/>
      <c r="L252" s="121"/>
      <c r="M252" s="121"/>
      <c r="N252" s="125"/>
      <c r="O252" s="125"/>
      <c r="P252" s="125"/>
      <c r="Q252" s="125"/>
    </row>
    <row r="253" spans="3:17" ht="30" customHeight="1">
      <c r="C253" s="121"/>
      <c r="D253" s="121"/>
      <c r="E253" s="125"/>
      <c r="F253" s="121"/>
      <c r="G253" s="121"/>
      <c r="H253" s="125"/>
      <c r="I253" s="121"/>
      <c r="J253" s="121"/>
      <c r="K253" s="125"/>
      <c r="L253" s="121"/>
      <c r="M253" s="121"/>
      <c r="N253" s="125"/>
      <c r="O253" s="125"/>
      <c r="P253" s="125"/>
      <c r="Q253" s="125"/>
    </row>
    <row r="254" spans="3:17" ht="30" customHeight="1">
      <c r="C254" s="121"/>
      <c r="D254" s="121"/>
      <c r="E254" s="125"/>
      <c r="F254" s="121"/>
      <c r="G254" s="121"/>
      <c r="H254" s="125"/>
      <c r="I254" s="121"/>
      <c r="J254" s="121"/>
      <c r="K254" s="125"/>
      <c r="L254" s="121"/>
      <c r="M254" s="121"/>
      <c r="N254" s="125"/>
      <c r="O254" s="125"/>
      <c r="P254" s="125"/>
      <c r="Q254" s="125"/>
    </row>
    <row r="255" spans="3:17" ht="30" customHeight="1">
      <c r="C255" s="121"/>
      <c r="D255" s="121"/>
      <c r="E255" s="125"/>
      <c r="F255" s="121"/>
      <c r="G255" s="121"/>
      <c r="H255" s="125"/>
      <c r="I255" s="121"/>
      <c r="J255" s="121"/>
      <c r="K255" s="125"/>
      <c r="L255" s="121"/>
      <c r="M255" s="121"/>
      <c r="N255" s="125"/>
      <c r="O255" s="125"/>
      <c r="P255" s="125"/>
      <c r="Q255" s="125"/>
    </row>
    <row r="256" spans="3:17" ht="30" customHeight="1">
      <c r="C256" s="121"/>
      <c r="D256" s="121"/>
      <c r="E256" s="125"/>
      <c r="F256" s="121"/>
      <c r="G256" s="121"/>
      <c r="H256" s="125"/>
      <c r="I256" s="121"/>
      <c r="J256" s="121"/>
      <c r="K256" s="125"/>
      <c r="L256" s="121"/>
      <c r="M256" s="121"/>
      <c r="N256" s="125"/>
      <c r="O256" s="125"/>
      <c r="P256" s="125"/>
      <c r="Q256" s="125"/>
    </row>
    <row r="257" spans="3:17" ht="30" customHeight="1">
      <c r="C257" s="121"/>
      <c r="D257" s="121"/>
      <c r="E257" s="125"/>
      <c r="F257" s="121"/>
      <c r="G257" s="121"/>
      <c r="H257" s="125"/>
      <c r="I257" s="121"/>
      <c r="J257" s="121"/>
      <c r="K257" s="125"/>
      <c r="L257" s="121"/>
      <c r="M257" s="121"/>
      <c r="N257" s="125"/>
      <c r="O257" s="125"/>
      <c r="P257" s="125"/>
      <c r="Q257" s="125"/>
    </row>
    <row r="258" spans="3:17" ht="30" customHeight="1">
      <c r="C258" s="121"/>
      <c r="D258" s="121"/>
      <c r="E258" s="125"/>
      <c r="F258" s="121"/>
      <c r="G258" s="121"/>
      <c r="H258" s="125"/>
      <c r="I258" s="121"/>
      <c r="J258" s="121"/>
      <c r="K258" s="125"/>
      <c r="L258" s="121"/>
      <c r="M258" s="121"/>
      <c r="N258" s="125"/>
      <c r="O258" s="125"/>
      <c r="P258" s="125"/>
      <c r="Q258" s="125"/>
    </row>
    <row r="259" spans="3:17" ht="30" customHeight="1">
      <c r="C259" s="121"/>
      <c r="D259" s="121"/>
      <c r="E259" s="125"/>
      <c r="F259" s="121"/>
      <c r="G259" s="121"/>
      <c r="H259" s="125"/>
      <c r="I259" s="121"/>
      <c r="J259" s="121"/>
      <c r="K259" s="125"/>
      <c r="L259" s="121"/>
      <c r="M259" s="121"/>
      <c r="N259" s="125"/>
      <c r="O259" s="125"/>
      <c r="P259" s="125"/>
      <c r="Q259" s="125"/>
    </row>
    <row r="260" spans="3:17" ht="30" customHeight="1">
      <c r="C260" s="121"/>
      <c r="D260" s="121"/>
      <c r="E260" s="125"/>
      <c r="F260" s="121"/>
      <c r="G260" s="121"/>
      <c r="H260" s="125"/>
      <c r="I260" s="121"/>
      <c r="J260" s="121"/>
      <c r="K260" s="125"/>
      <c r="L260" s="121"/>
      <c r="M260" s="121"/>
      <c r="N260" s="125"/>
      <c r="O260" s="125"/>
      <c r="P260" s="125"/>
      <c r="Q260" s="125"/>
    </row>
    <row r="261" spans="3:17" ht="30" customHeight="1">
      <c r="C261" s="121"/>
      <c r="D261" s="121"/>
      <c r="E261" s="125"/>
      <c r="F261" s="121"/>
      <c r="G261" s="121"/>
      <c r="H261" s="125"/>
      <c r="I261" s="121"/>
      <c r="J261" s="121"/>
      <c r="K261" s="125"/>
      <c r="L261" s="121"/>
      <c r="M261" s="121"/>
      <c r="N261" s="125"/>
      <c r="O261" s="125"/>
      <c r="P261" s="125"/>
      <c r="Q261" s="125"/>
    </row>
    <row r="262" spans="3:17" ht="30" customHeight="1">
      <c r="C262" s="121"/>
      <c r="D262" s="121"/>
      <c r="E262" s="125"/>
      <c r="F262" s="121"/>
      <c r="G262" s="121"/>
      <c r="H262" s="125"/>
      <c r="I262" s="121"/>
      <c r="J262" s="121"/>
      <c r="K262" s="125"/>
      <c r="L262" s="121"/>
      <c r="M262" s="121"/>
      <c r="N262" s="125"/>
      <c r="O262" s="125"/>
      <c r="P262" s="125"/>
      <c r="Q262" s="125"/>
    </row>
    <row r="263" spans="3:17" ht="30" customHeight="1">
      <c r="C263" s="121"/>
      <c r="D263" s="121"/>
      <c r="E263" s="125"/>
      <c r="F263" s="121"/>
      <c r="G263" s="121"/>
      <c r="H263" s="125"/>
      <c r="I263" s="121"/>
      <c r="J263" s="121"/>
      <c r="K263" s="125"/>
      <c r="L263" s="121"/>
      <c r="M263" s="121"/>
      <c r="N263" s="125"/>
      <c r="O263" s="125"/>
      <c r="P263" s="125"/>
      <c r="Q263" s="125"/>
    </row>
    <row r="264" spans="3:17" ht="30" customHeight="1">
      <c r="C264" s="121"/>
      <c r="D264" s="121"/>
      <c r="E264" s="125"/>
      <c r="F264" s="121"/>
      <c r="G264" s="121"/>
      <c r="H264" s="125"/>
      <c r="I264" s="121"/>
      <c r="J264" s="121"/>
      <c r="K264" s="125"/>
      <c r="L264" s="121"/>
      <c r="M264" s="121"/>
      <c r="N264" s="125"/>
      <c r="O264" s="125"/>
      <c r="P264" s="125"/>
      <c r="Q264" s="125"/>
    </row>
    <row r="265" spans="3:17" ht="30" customHeight="1">
      <c r="C265" s="121"/>
      <c r="D265" s="121"/>
      <c r="E265" s="125"/>
      <c r="F265" s="121"/>
      <c r="G265" s="121"/>
      <c r="H265" s="125"/>
      <c r="I265" s="121"/>
      <c r="J265" s="121"/>
      <c r="K265" s="125"/>
      <c r="L265" s="121"/>
      <c r="M265" s="121"/>
      <c r="N265" s="125"/>
      <c r="O265" s="125"/>
      <c r="P265" s="125"/>
      <c r="Q265" s="125"/>
    </row>
    <row r="266" spans="3:17" ht="30" customHeight="1">
      <c r="C266" s="121"/>
      <c r="D266" s="121"/>
      <c r="E266" s="125"/>
      <c r="F266" s="121"/>
      <c r="G266" s="121"/>
      <c r="H266" s="125"/>
      <c r="I266" s="121"/>
      <c r="J266" s="121"/>
      <c r="K266" s="125"/>
      <c r="L266" s="121"/>
      <c r="M266" s="121"/>
      <c r="N266" s="125"/>
      <c r="O266" s="125"/>
      <c r="P266" s="125"/>
      <c r="Q266" s="125"/>
    </row>
    <row r="267" spans="3:17" ht="30" customHeight="1">
      <c r="C267" s="121"/>
      <c r="D267" s="121"/>
      <c r="E267" s="125"/>
      <c r="F267" s="121"/>
      <c r="G267" s="121"/>
      <c r="H267" s="125"/>
      <c r="I267" s="121"/>
      <c r="J267" s="121"/>
      <c r="K267" s="125"/>
      <c r="L267" s="121"/>
      <c r="M267" s="121"/>
      <c r="N267" s="125"/>
      <c r="O267" s="125"/>
      <c r="P267" s="125"/>
      <c r="Q267" s="125"/>
    </row>
    <row r="268" spans="3:17" ht="30" customHeight="1">
      <c r="C268" s="121"/>
      <c r="D268" s="121"/>
      <c r="E268" s="125"/>
      <c r="F268" s="121"/>
      <c r="G268" s="121"/>
      <c r="H268" s="125"/>
      <c r="I268" s="121"/>
      <c r="J268" s="121"/>
      <c r="K268" s="125"/>
      <c r="L268" s="121"/>
      <c r="M268" s="121"/>
      <c r="N268" s="125"/>
      <c r="O268" s="125"/>
      <c r="P268" s="125"/>
      <c r="Q268" s="125"/>
    </row>
    <row r="269" spans="3:17" ht="30" customHeight="1">
      <c r="C269" s="121"/>
      <c r="D269" s="121"/>
      <c r="E269" s="125"/>
      <c r="F269" s="121"/>
      <c r="G269" s="121"/>
      <c r="H269" s="125"/>
      <c r="I269" s="121"/>
      <c r="J269" s="121"/>
      <c r="K269" s="125"/>
      <c r="L269" s="121"/>
      <c r="M269" s="121"/>
      <c r="N269" s="125"/>
      <c r="O269" s="125"/>
      <c r="P269" s="125"/>
      <c r="Q269" s="125"/>
    </row>
    <row r="270" spans="3:17" ht="30" customHeight="1">
      <c r="C270" s="121"/>
      <c r="D270" s="121"/>
      <c r="E270" s="125"/>
      <c r="F270" s="121"/>
      <c r="G270" s="121"/>
      <c r="H270" s="125"/>
      <c r="I270" s="121"/>
      <c r="J270" s="121"/>
      <c r="K270" s="125"/>
      <c r="L270" s="121"/>
      <c r="M270" s="121"/>
      <c r="N270" s="125"/>
      <c r="O270" s="125"/>
      <c r="P270" s="125"/>
      <c r="Q270" s="125"/>
    </row>
    <row r="271" spans="3:17" ht="30" customHeight="1">
      <c r="C271" s="121"/>
      <c r="D271" s="121"/>
      <c r="E271" s="125"/>
      <c r="F271" s="121"/>
      <c r="G271" s="121"/>
      <c r="H271" s="125"/>
      <c r="I271" s="121"/>
      <c r="J271" s="121"/>
      <c r="K271" s="125"/>
      <c r="L271" s="121"/>
      <c r="M271" s="121"/>
      <c r="N271" s="125"/>
      <c r="O271" s="125"/>
      <c r="P271" s="125"/>
      <c r="Q271" s="125"/>
    </row>
    <row r="272" spans="3:17" ht="30" customHeight="1">
      <c r="C272" s="121"/>
      <c r="D272" s="121"/>
      <c r="E272" s="125"/>
      <c r="F272" s="121"/>
      <c r="G272" s="121"/>
      <c r="H272" s="125"/>
      <c r="I272" s="121"/>
      <c r="J272" s="121"/>
      <c r="K272" s="125"/>
      <c r="L272" s="121"/>
      <c r="M272" s="121"/>
      <c r="N272" s="125"/>
      <c r="O272" s="125"/>
      <c r="P272" s="125"/>
      <c r="Q272" s="125"/>
    </row>
    <row r="273" spans="3:17" ht="30" customHeight="1">
      <c r="C273" s="121"/>
      <c r="D273" s="121"/>
      <c r="E273" s="125"/>
      <c r="F273" s="121"/>
      <c r="G273" s="121"/>
      <c r="H273" s="125"/>
      <c r="I273" s="121"/>
      <c r="J273" s="121"/>
      <c r="K273" s="125"/>
      <c r="L273" s="121"/>
      <c r="M273" s="121"/>
      <c r="N273" s="125"/>
      <c r="O273" s="125"/>
      <c r="P273" s="125"/>
      <c r="Q273" s="125"/>
    </row>
    <row r="274" spans="3:17" ht="30" customHeight="1">
      <c r="C274" s="121"/>
      <c r="D274" s="121"/>
      <c r="E274" s="125"/>
      <c r="F274" s="121"/>
      <c r="G274" s="121"/>
      <c r="H274" s="125"/>
      <c r="I274" s="121"/>
      <c r="J274" s="121"/>
      <c r="K274" s="125"/>
      <c r="L274" s="121"/>
      <c r="M274" s="121"/>
      <c r="N274" s="125"/>
      <c r="O274" s="125"/>
      <c r="P274" s="125"/>
      <c r="Q274" s="125"/>
    </row>
    <row r="275" spans="3:17" ht="30" customHeight="1">
      <c r="C275" s="121"/>
      <c r="D275" s="121"/>
      <c r="E275" s="125"/>
      <c r="F275" s="121"/>
      <c r="G275" s="121"/>
      <c r="H275" s="125"/>
      <c r="I275" s="121"/>
      <c r="J275" s="121"/>
      <c r="K275" s="125"/>
      <c r="L275" s="121"/>
      <c r="M275" s="121"/>
      <c r="N275" s="125"/>
      <c r="O275" s="125"/>
      <c r="P275" s="125"/>
      <c r="Q275" s="125"/>
    </row>
    <row r="276" spans="3:17" ht="30" customHeight="1">
      <c r="C276" s="121"/>
      <c r="D276" s="121"/>
      <c r="E276" s="125"/>
      <c r="F276" s="121"/>
      <c r="G276" s="121"/>
      <c r="H276" s="125"/>
      <c r="I276" s="121"/>
      <c r="J276" s="121"/>
      <c r="K276" s="125"/>
      <c r="L276" s="121"/>
      <c r="M276" s="121"/>
      <c r="N276" s="125"/>
      <c r="O276" s="125"/>
      <c r="P276" s="125"/>
      <c r="Q276" s="125"/>
    </row>
    <row r="277" spans="3:17" ht="30" customHeight="1">
      <c r="C277" s="121"/>
      <c r="D277" s="121"/>
      <c r="E277" s="125"/>
      <c r="F277" s="121"/>
      <c r="G277" s="121"/>
      <c r="H277" s="125"/>
      <c r="I277" s="121"/>
      <c r="J277" s="121"/>
      <c r="K277" s="125"/>
      <c r="L277" s="121"/>
      <c r="M277" s="121"/>
      <c r="N277" s="125"/>
      <c r="O277" s="125"/>
      <c r="P277" s="125"/>
      <c r="Q277" s="125"/>
    </row>
    <row r="278" spans="3:17" ht="30" customHeight="1">
      <c r="C278" s="121"/>
      <c r="D278" s="121"/>
      <c r="E278" s="125"/>
      <c r="F278" s="121"/>
      <c r="G278" s="121"/>
      <c r="H278" s="125"/>
      <c r="I278" s="121"/>
      <c r="J278" s="121"/>
      <c r="K278" s="125"/>
      <c r="L278" s="121"/>
      <c r="M278" s="121"/>
      <c r="N278" s="125"/>
      <c r="O278" s="125"/>
      <c r="P278" s="125"/>
      <c r="Q278" s="125"/>
    </row>
    <row r="279" spans="3:17" ht="30" customHeight="1">
      <c r="C279" s="121"/>
      <c r="D279" s="121"/>
      <c r="E279" s="125"/>
      <c r="F279" s="121"/>
      <c r="G279" s="121"/>
      <c r="H279" s="125"/>
      <c r="I279" s="121"/>
      <c r="J279" s="121"/>
      <c r="K279" s="125"/>
      <c r="L279" s="121"/>
      <c r="M279" s="121"/>
      <c r="N279" s="125"/>
      <c r="O279" s="125"/>
      <c r="P279" s="125"/>
      <c r="Q279" s="125"/>
    </row>
    <row r="280" spans="3:17" ht="30" customHeight="1">
      <c r="C280" s="121"/>
      <c r="D280" s="121"/>
      <c r="E280" s="125"/>
      <c r="F280" s="121"/>
      <c r="G280" s="121"/>
      <c r="H280" s="125"/>
      <c r="I280" s="121"/>
      <c r="J280" s="121"/>
      <c r="K280" s="125"/>
      <c r="L280" s="121"/>
      <c r="M280" s="121"/>
      <c r="N280" s="125"/>
      <c r="O280" s="125"/>
      <c r="P280" s="125"/>
      <c r="Q280" s="125"/>
    </row>
    <row r="281" spans="3:17" ht="30" customHeight="1">
      <c r="C281" s="121"/>
      <c r="D281" s="121"/>
      <c r="E281" s="125"/>
      <c r="F281" s="121"/>
      <c r="G281" s="121"/>
      <c r="H281" s="125"/>
      <c r="I281" s="121"/>
      <c r="J281" s="121"/>
      <c r="K281" s="125"/>
      <c r="L281" s="121"/>
      <c r="M281" s="121"/>
      <c r="N281" s="125"/>
      <c r="O281" s="125"/>
      <c r="P281" s="125"/>
      <c r="Q281" s="125"/>
    </row>
    <row r="282" spans="3:17" ht="30" customHeight="1">
      <c r="C282" s="121"/>
      <c r="D282" s="121"/>
      <c r="E282" s="125"/>
      <c r="F282" s="121"/>
      <c r="G282" s="121"/>
      <c r="H282" s="125"/>
      <c r="I282" s="121"/>
      <c r="J282" s="121"/>
      <c r="K282" s="125"/>
      <c r="L282" s="121"/>
      <c r="M282" s="121"/>
      <c r="N282" s="125"/>
      <c r="O282" s="125"/>
      <c r="P282" s="125"/>
      <c r="Q282" s="125"/>
    </row>
    <row r="283" spans="3:17" ht="30" customHeight="1">
      <c r="C283" s="121"/>
      <c r="D283" s="121"/>
      <c r="E283" s="125"/>
      <c r="F283" s="121"/>
      <c r="G283" s="121"/>
      <c r="H283" s="125"/>
      <c r="I283" s="121"/>
      <c r="J283" s="121"/>
      <c r="K283" s="125"/>
      <c r="L283" s="121"/>
      <c r="M283" s="121"/>
      <c r="N283" s="125"/>
      <c r="O283" s="125"/>
      <c r="P283" s="125"/>
      <c r="Q283" s="125"/>
    </row>
    <row r="284" spans="3:17" ht="30" customHeight="1">
      <c r="C284" s="121"/>
      <c r="D284" s="121"/>
      <c r="E284" s="125"/>
      <c r="F284" s="121"/>
      <c r="G284" s="121"/>
      <c r="H284" s="125"/>
      <c r="I284" s="121"/>
      <c r="J284" s="121"/>
      <c r="K284" s="125"/>
      <c r="L284" s="121"/>
      <c r="M284" s="121"/>
      <c r="N284" s="125"/>
      <c r="O284" s="125"/>
      <c r="P284" s="125"/>
      <c r="Q284" s="125"/>
    </row>
    <row r="285" spans="3:17" ht="30" customHeight="1">
      <c r="C285" s="121"/>
      <c r="D285" s="121"/>
      <c r="E285" s="125"/>
      <c r="F285" s="121"/>
      <c r="G285" s="121"/>
      <c r="H285" s="125"/>
      <c r="I285" s="121"/>
      <c r="J285" s="121"/>
      <c r="K285" s="125"/>
      <c r="L285" s="121"/>
      <c r="M285" s="121"/>
      <c r="N285" s="125"/>
      <c r="O285" s="125"/>
      <c r="P285" s="125"/>
      <c r="Q285" s="125"/>
    </row>
    <row r="286" spans="3:17" ht="30" customHeight="1">
      <c r="C286" s="121"/>
      <c r="D286" s="121"/>
      <c r="E286" s="125"/>
      <c r="F286" s="121"/>
      <c r="G286" s="121"/>
      <c r="H286" s="125"/>
      <c r="I286" s="121"/>
      <c r="J286" s="121"/>
      <c r="K286" s="125"/>
      <c r="L286" s="121"/>
      <c r="M286" s="121"/>
      <c r="N286" s="125"/>
      <c r="O286" s="125"/>
      <c r="P286" s="125"/>
      <c r="Q286" s="125"/>
    </row>
    <row r="287" spans="3:17" ht="30" customHeight="1">
      <c r="C287" s="121"/>
      <c r="D287" s="121"/>
      <c r="E287" s="125"/>
      <c r="F287" s="121"/>
      <c r="G287" s="121"/>
      <c r="H287" s="125"/>
      <c r="I287" s="121"/>
      <c r="J287" s="121"/>
      <c r="K287" s="125"/>
      <c r="L287" s="121"/>
      <c r="M287" s="121"/>
      <c r="N287" s="125"/>
      <c r="O287" s="125"/>
      <c r="P287" s="125"/>
      <c r="Q287" s="125"/>
    </row>
    <row r="288" spans="3:17" ht="30" customHeight="1">
      <c r="C288" s="121"/>
      <c r="D288" s="121"/>
      <c r="E288" s="125"/>
      <c r="F288" s="121"/>
      <c r="G288" s="121"/>
      <c r="H288" s="125"/>
      <c r="I288" s="121"/>
      <c r="J288" s="121"/>
      <c r="K288" s="125"/>
      <c r="L288" s="121"/>
      <c r="M288" s="121"/>
      <c r="N288" s="125"/>
      <c r="O288" s="125"/>
      <c r="P288" s="125"/>
      <c r="Q288" s="125"/>
    </row>
    <row r="289" spans="3:17" ht="30" customHeight="1">
      <c r="C289" s="121"/>
      <c r="D289" s="121"/>
      <c r="E289" s="125"/>
      <c r="F289" s="121"/>
      <c r="G289" s="121"/>
      <c r="H289" s="125"/>
      <c r="I289" s="121"/>
      <c r="J289" s="121"/>
      <c r="K289" s="125"/>
      <c r="L289" s="121"/>
      <c r="M289" s="121"/>
      <c r="N289" s="125"/>
      <c r="O289" s="125"/>
      <c r="P289" s="125"/>
      <c r="Q289" s="125"/>
    </row>
    <row r="290" spans="3:17" ht="30" customHeight="1">
      <c r="C290" s="121"/>
      <c r="D290" s="121"/>
      <c r="E290" s="125"/>
      <c r="F290" s="121"/>
      <c r="G290" s="121"/>
      <c r="H290" s="125"/>
      <c r="I290" s="121"/>
      <c r="J290" s="121"/>
      <c r="K290" s="125"/>
      <c r="L290" s="121"/>
      <c r="M290" s="121"/>
      <c r="N290" s="125"/>
      <c r="O290" s="125"/>
      <c r="P290" s="125"/>
      <c r="Q290" s="125"/>
    </row>
    <row r="291" spans="3:17" ht="30" customHeight="1">
      <c r="C291" s="121"/>
      <c r="D291" s="121"/>
      <c r="E291" s="125"/>
      <c r="F291" s="121"/>
      <c r="G291" s="121"/>
      <c r="H291" s="125"/>
      <c r="I291" s="121"/>
      <c r="J291" s="121"/>
      <c r="K291" s="125"/>
      <c r="L291" s="121"/>
      <c r="M291" s="121"/>
      <c r="N291" s="125"/>
      <c r="O291" s="125"/>
      <c r="P291" s="125"/>
      <c r="Q291" s="125"/>
    </row>
    <row r="292" spans="3:17" ht="30" customHeight="1">
      <c r="C292" s="121"/>
      <c r="D292" s="121"/>
      <c r="E292" s="125"/>
      <c r="F292" s="121"/>
      <c r="G292" s="121"/>
      <c r="H292" s="125"/>
      <c r="I292" s="121"/>
      <c r="J292" s="121"/>
      <c r="K292" s="125"/>
      <c r="L292" s="121"/>
      <c r="M292" s="121"/>
      <c r="N292" s="125"/>
      <c r="O292" s="125"/>
      <c r="P292" s="125"/>
      <c r="Q292" s="125"/>
    </row>
    <row r="293" spans="3:17" ht="30" customHeight="1">
      <c r="C293" s="121"/>
      <c r="D293" s="121"/>
      <c r="E293" s="125"/>
      <c r="F293" s="121"/>
      <c r="G293" s="121"/>
      <c r="H293" s="125"/>
      <c r="I293" s="121"/>
      <c r="J293" s="121"/>
      <c r="K293" s="125"/>
      <c r="L293" s="121"/>
      <c r="M293" s="121"/>
      <c r="N293" s="125"/>
      <c r="O293" s="125"/>
      <c r="P293" s="125"/>
      <c r="Q293" s="125"/>
    </row>
    <row r="294" spans="3:17" ht="30" customHeight="1">
      <c r="C294" s="121"/>
      <c r="D294" s="121"/>
      <c r="E294" s="125"/>
      <c r="F294" s="121"/>
      <c r="G294" s="121"/>
      <c r="H294" s="125"/>
      <c r="I294" s="121"/>
      <c r="J294" s="121"/>
      <c r="K294" s="125"/>
      <c r="L294" s="121"/>
      <c r="M294" s="121"/>
      <c r="N294" s="125"/>
      <c r="O294" s="125"/>
      <c r="P294" s="125"/>
      <c r="Q294" s="125"/>
    </row>
    <row r="295" spans="3:17" ht="30" customHeight="1">
      <c r="C295" s="121"/>
      <c r="D295" s="121"/>
      <c r="E295" s="125"/>
      <c r="F295" s="121"/>
      <c r="G295" s="121"/>
      <c r="H295" s="125"/>
      <c r="I295" s="121"/>
      <c r="J295" s="121"/>
      <c r="K295" s="125"/>
      <c r="L295" s="121"/>
      <c r="M295" s="121"/>
      <c r="N295" s="125"/>
      <c r="O295" s="125"/>
      <c r="P295" s="125"/>
      <c r="Q295" s="125"/>
    </row>
    <row r="296" spans="3:17" ht="30" customHeight="1">
      <c r="C296" s="121"/>
      <c r="D296" s="121"/>
      <c r="E296" s="125"/>
      <c r="F296" s="121"/>
      <c r="G296" s="121"/>
      <c r="H296" s="125"/>
      <c r="I296" s="121"/>
      <c r="J296" s="121"/>
      <c r="K296" s="125"/>
      <c r="L296" s="121"/>
      <c r="M296" s="121"/>
      <c r="N296" s="125"/>
      <c r="O296" s="125"/>
      <c r="P296" s="125"/>
      <c r="Q296" s="125"/>
    </row>
    <row r="297" spans="3:17" ht="30" customHeight="1">
      <c r="C297" s="121"/>
      <c r="D297" s="121"/>
      <c r="E297" s="125"/>
      <c r="F297" s="121"/>
      <c r="G297" s="121"/>
      <c r="H297" s="125"/>
      <c r="I297" s="121"/>
      <c r="J297" s="121"/>
      <c r="K297" s="125"/>
      <c r="L297" s="121"/>
      <c r="M297" s="121"/>
      <c r="N297" s="125"/>
      <c r="O297" s="125"/>
      <c r="P297" s="125"/>
      <c r="Q297" s="125"/>
    </row>
    <row r="298" spans="3:17" ht="30" customHeight="1">
      <c r="C298" s="121"/>
      <c r="D298" s="121"/>
      <c r="E298" s="125"/>
      <c r="F298" s="121"/>
      <c r="G298" s="121"/>
      <c r="H298" s="125"/>
      <c r="I298" s="121"/>
      <c r="J298" s="121"/>
      <c r="K298" s="125"/>
      <c r="L298" s="121"/>
      <c r="M298" s="121"/>
      <c r="N298" s="125"/>
      <c r="O298" s="125"/>
      <c r="P298" s="125"/>
      <c r="Q298" s="125"/>
    </row>
    <row r="299" spans="3:17" ht="30" customHeight="1">
      <c r="C299" s="121"/>
      <c r="D299" s="121"/>
      <c r="E299" s="125"/>
      <c r="F299" s="121"/>
      <c r="G299" s="121"/>
      <c r="H299" s="125"/>
      <c r="I299" s="121"/>
      <c r="J299" s="121"/>
      <c r="K299" s="125"/>
      <c r="L299" s="121"/>
      <c r="M299" s="121"/>
      <c r="N299" s="125"/>
      <c r="O299" s="125"/>
      <c r="P299" s="125"/>
      <c r="Q299" s="125"/>
    </row>
    <row r="300" spans="3:17" ht="30" customHeight="1">
      <c r="C300" s="121"/>
      <c r="D300" s="121"/>
      <c r="E300" s="125"/>
      <c r="F300" s="121"/>
      <c r="G300" s="121"/>
      <c r="H300" s="125"/>
      <c r="I300" s="121"/>
      <c r="J300" s="121"/>
      <c r="K300" s="125"/>
      <c r="L300" s="121"/>
      <c r="M300" s="121"/>
      <c r="N300" s="125"/>
      <c r="O300" s="125"/>
      <c r="P300" s="125"/>
      <c r="Q300" s="125"/>
    </row>
    <row r="301" spans="3:17" ht="30" customHeight="1">
      <c r="C301" s="121"/>
      <c r="D301" s="121"/>
      <c r="E301" s="125"/>
      <c r="F301" s="121"/>
      <c r="G301" s="121"/>
      <c r="H301" s="125"/>
      <c r="I301" s="121"/>
      <c r="J301" s="121"/>
      <c r="K301" s="125"/>
      <c r="L301" s="121"/>
      <c r="M301" s="121"/>
      <c r="N301" s="125"/>
      <c r="O301" s="125"/>
      <c r="P301" s="125"/>
      <c r="Q301" s="125"/>
    </row>
    <row r="302" spans="3:17" ht="30" customHeight="1">
      <c r="C302" s="121"/>
      <c r="D302" s="121"/>
      <c r="E302" s="125"/>
      <c r="F302" s="121"/>
      <c r="G302" s="121"/>
      <c r="H302" s="125"/>
      <c r="I302" s="121"/>
      <c r="J302" s="121"/>
      <c r="K302" s="125"/>
      <c r="L302" s="121"/>
      <c r="M302" s="121"/>
      <c r="N302" s="125"/>
      <c r="O302" s="125"/>
      <c r="P302" s="125"/>
      <c r="Q302" s="125"/>
    </row>
    <row r="303" spans="3:17" ht="30" customHeight="1">
      <c r="C303" s="121"/>
      <c r="D303" s="121"/>
      <c r="E303" s="125"/>
      <c r="F303" s="121"/>
      <c r="G303" s="121"/>
      <c r="H303" s="125"/>
      <c r="I303" s="121"/>
      <c r="J303" s="121"/>
      <c r="K303" s="125"/>
      <c r="L303" s="121"/>
      <c r="M303" s="121"/>
      <c r="N303" s="125"/>
      <c r="O303" s="125"/>
      <c r="P303" s="125"/>
      <c r="Q303" s="125"/>
    </row>
    <row r="304" spans="3:17" ht="30" customHeight="1">
      <c r="C304" s="121"/>
      <c r="D304" s="121"/>
      <c r="E304" s="125"/>
      <c r="F304" s="121"/>
      <c r="G304" s="121"/>
      <c r="H304" s="125"/>
      <c r="I304" s="121"/>
      <c r="J304" s="121"/>
      <c r="K304" s="125"/>
      <c r="L304" s="121"/>
      <c r="M304" s="121"/>
      <c r="N304" s="125"/>
      <c r="O304" s="125"/>
      <c r="P304" s="125"/>
      <c r="Q304" s="125"/>
    </row>
    <row r="305" spans="3:17" ht="30" customHeight="1">
      <c r="C305" s="121"/>
      <c r="D305" s="121"/>
      <c r="E305" s="125"/>
      <c r="F305" s="121"/>
      <c r="G305" s="121"/>
      <c r="H305" s="125"/>
      <c r="I305" s="121"/>
      <c r="J305" s="121"/>
      <c r="K305" s="125"/>
      <c r="L305" s="121"/>
      <c r="M305" s="121"/>
      <c r="N305" s="125"/>
      <c r="O305" s="125"/>
      <c r="P305" s="125"/>
      <c r="Q305" s="125"/>
    </row>
    <row r="306" spans="3:17" ht="30" customHeight="1">
      <c r="C306" s="121"/>
      <c r="D306" s="121"/>
      <c r="E306" s="125"/>
      <c r="F306" s="121"/>
      <c r="G306" s="121"/>
      <c r="H306" s="125"/>
      <c r="I306" s="121"/>
      <c r="J306" s="121"/>
      <c r="K306" s="125"/>
      <c r="L306" s="121"/>
      <c r="M306" s="121"/>
      <c r="N306" s="125"/>
      <c r="O306" s="125"/>
      <c r="P306" s="125"/>
      <c r="Q306" s="125"/>
    </row>
    <row r="307" spans="3:17" ht="30" customHeight="1">
      <c r="C307" s="121"/>
      <c r="D307" s="121"/>
      <c r="E307" s="125"/>
      <c r="F307" s="121"/>
      <c r="G307" s="121"/>
      <c r="H307" s="125"/>
      <c r="I307" s="121"/>
      <c r="J307" s="121"/>
      <c r="K307" s="125"/>
      <c r="L307" s="121"/>
      <c r="M307" s="121"/>
      <c r="N307" s="125"/>
      <c r="O307" s="125"/>
      <c r="P307" s="125"/>
      <c r="Q307" s="125"/>
    </row>
    <row r="308" spans="3:17" ht="30" customHeight="1">
      <c r="C308" s="121"/>
      <c r="D308" s="121"/>
      <c r="E308" s="125"/>
      <c r="F308" s="121"/>
      <c r="G308" s="121"/>
      <c r="H308" s="125"/>
      <c r="I308" s="121"/>
      <c r="J308" s="121"/>
      <c r="K308" s="125"/>
      <c r="L308" s="121"/>
      <c r="M308" s="121"/>
      <c r="N308" s="125"/>
      <c r="O308" s="125"/>
      <c r="P308" s="125"/>
      <c r="Q308" s="125"/>
    </row>
    <row r="309" spans="3:17" ht="30" customHeight="1">
      <c r="C309" s="121"/>
      <c r="D309" s="121"/>
      <c r="E309" s="125"/>
      <c r="F309" s="121"/>
      <c r="G309" s="121"/>
      <c r="H309" s="125"/>
      <c r="I309" s="121"/>
      <c r="J309" s="121"/>
      <c r="K309" s="125"/>
      <c r="L309" s="121"/>
      <c r="M309" s="121"/>
      <c r="N309" s="125"/>
      <c r="O309" s="125"/>
      <c r="P309" s="125"/>
      <c r="Q309" s="125"/>
    </row>
    <row r="310" spans="3:17" ht="30" customHeight="1">
      <c r="C310" s="121"/>
      <c r="D310" s="121"/>
      <c r="E310" s="125"/>
      <c r="F310" s="121"/>
      <c r="G310" s="121"/>
      <c r="H310" s="125"/>
      <c r="I310" s="121"/>
      <c r="J310" s="121"/>
      <c r="K310" s="125"/>
      <c r="L310" s="121"/>
      <c r="M310" s="121"/>
      <c r="N310" s="125"/>
      <c r="O310" s="125"/>
      <c r="P310" s="125"/>
      <c r="Q310" s="125"/>
    </row>
    <row r="311" spans="3:17" ht="30" customHeight="1">
      <c r="C311" s="121"/>
      <c r="D311" s="121"/>
      <c r="E311" s="125"/>
      <c r="F311" s="121"/>
      <c r="G311" s="121"/>
      <c r="H311" s="125"/>
      <c r="I311" s="121"/>
      <c r="J311" s="121"/>
      <c r="K311" s="125"/>
      <c r="L311" s="121"/>
      <c r="M311" s="121"/>
      <c r="N311" s="125"/>
      <c r="O311" s="125"/>
      <c r="P311" s="125"/>
      <c r="Q311" s="125"/>
    </row>
    <row r="312" spans="3:17" ht="30" customHeight="1">
      <c r="C312" s="121"/>
      <c r="D312" s="121"/>
      <c r="E312" s="125"/>
      <c r="F312" s="121"/>
      <c r="G312" s="121"/>
      <c r="H312" s="125"/>
      <c r="I312" s="121"/>
      <c r="J312" s="121"/>
      <c r="K312" s="125"/>
      <c r="L312" s="121"/>
      <c r="M312" s="121"/>
      <c r="N312" s="125"/>
      <c r="O312" s="125"/>
      <c r="P312" s="125"/>
      <c r="Q312" s="125"/>
    </row>
    <row r="313" spans="3:17" ht="30" customHeight="1">
      <c r="C313" s="121"/>
      <c r="D313" s="121"/>
      <c r="E313" s="125"/>
      <c r="F313" s="121"/>
      <c r="G313" s="121"/>
      <c r="H313" s="125"/>
      <c r="I313" s="121"/>
      <c r="J313" s="121"/>
      <c r="K313" s="125"/>
      <c r="L313" s="121"/>
      <c r="M313" s="121"/>
      <c r="N313" s="125"/>
      <c r="O313" s="125"/>
      <c r="P313" s="125"/>
      <c r="Q313" s="125"/>
    </row>
    <row r="314" spans="3:17" ht="30" customHeight="1">
      <c r="C314" s="121"/>
      <c r="D314" s="121"/>
      <c r="E314" s="125"/>
      <c r="F314" s="121"/>
      <c r="G314" s="121"/>
      <c r="H314" s="125"/>
      <c r="I314" s="121"/>
      <c r="J314" s="121"/>
      <c r="K314" s="125"/>
      <c r="L314" s="121"/>
      <c r="M314" s="121"/>
      <c r="N314" s="125"/>
      <c r="O314" s="125"/>
      <c r="P314" s="125"/>
      <c r="Q314" s="125"/>
    </row>
    <row r="315" spans="3:17" ht="30" customHeight="1">
      <c r="C315" s="121"/>
      <c r="D315" s="121"/>
      <c r="E315" s="125"/>
      <c r="F315" s="121"/>
      <c r="G315" s="121"/>
      <c r="H315" s="125"/>
      <c r="I315" s="121"/>
      <c r="J315" s="121"/>
      <c r="K315" s="125"/>
      <c r="L315" s="121"/>
      <c r="M315" s="121"/>
      <c r="N315" s="125"/>
      <c r="O315" s="125"/>
      <c r="P315" s="125"/>
      <c r="Q315" s="125"/>
    </row>
    <row r="316" spans="3:17" ht="30" customHeight="1">
      <c r="C316" s="121"/>
      <c r="D316" s="121"/>
      <c r="E316" s="125"/>
      <c r="F316" s="121"/>
      <c r="G316" s="121"/>
      <c r="H316" s="125"/>
      <c r="I316" s="121"/>
      <c r="J316" s="121"/>
      <c r="K316" s="125"/>
      <c r="L316" s="121"/>
      <c r="M316" s="121"/>
      <c r="N316" s="125"/>
      <c r="O316" s="125"/>
      <c r="P316" s="125"/>
      <c r="Q316" s="125"/>
    </row>
    <row r="317" spans="3:17" ht="30" customHeight="1">
      <c r="C317" s="121"/>
      <c r="D317" s="121"/>
      <c r="E317" s="125"/>
      <c r="F317" s="121"/>
      <c r="G317" s="121"/>
      <c r="H317" s="125"/>
      <c r="I317" s="121"/>
      <c r="J317" s="121"/>
      <c r="K317" s="125"/>
      <c r="L317" s="121"/>
      <c r="M317" s="121"/>
      <c r="N317" s="125"/>
      <c r="O317" s="125"/>
      <c r="P317" s="125"/>
      <c r="Q317" s="125"/>
    </row>
    <row r="318" spans="3:17" ht="30" customHeight="1">
      <c r="C318" s="121"/>
      <c r="D318" s="121"/>
      <c r="E318" s="125"/>
      <c r="F318" s="121"/>
      <c r="G318" s="121"/>
      <c r="H318" s="125"/>
      <c r="I318" s="121"/>
      <c r="J318" s="121"/>
      <c r="K318" s="125"/>
      <c r="L318" s="121"/>
      <c r="M318" s="121"/>
      <c r="N318" s="125"/>
      <c r="O318" s="125"/>
      <c r="P318" s="125"/>
      <c r="Q318" s="125"/>
    </row>
    <row r="319" spans="3:17" ht="30" customHeight="1">
      <c r="C319" s="121"/>
      <c r="D319" s="121"/>
      <c r="E319" s="125"/>
      <c r="F319" s="121"/>
      <c r="G319" s="121"/>
      <c r="H319" s="125"/>
      <c r="I319" s="121"/>
      <c r="J319" s="121"/>
      <c r="K319" s="125"/>
      <c r="L319" s="121"/>
      <c r="M319" s="121"/>
      <c r="N319" s="125"/>
      <c r="O319" s="125"/>
      <c r="P319" s="125"/>
      <c r="Q319" s="125"/>
    </row>
    <row r="320" spans="3:17" ht="30" customHeight="1">
      <c r="C320" s="121"/>
      <c r="D320" s="121"/>
      <c r="E320" s="125"/>
      <c r="F320" s="121"/>
      <c r="G320" s="121"/>
      <c r="H320" s="125"/>
      <c r="I320" s="121"/>
      <c r="J320" s="121"/>
      <c r="K320" s="125"/>
      <c r="L320" s="121"/>
      <c r="M320" s="121"/>
      <c r="N320" s="125"/>
      <c r="O320" s="125"/>
      <c r="P320" s="125"/>
      <c r="Q320" s="125"/>
    </row>
    <row r="321" spans="3:17" ht="30" customHeight="1">
      <c r="C321" s="121"/>
      <c r="D321" s="121"/>
      <c r="E321" s="125"/>
      <c r="F321" s="121"/>
      <c r="G321" s="121"/>
      <c r="H321" s="125"/>
      <c r="I321" s="121"/>
      <c r="J321" s="121"/>
      <c r="K321" s="125"/>
      <c r="L321" s="121"/>
      <c r="M321" s="121"/>
      <c r="N321" s="125"/>
      <c r="O321" s="125"/>
      <c r="P321" s="125"/>
      <c r="Q321" s="125"/>
    </row>
    <row r="322" spans="3:17" ht="30" customHeight="1">
      <c r="C322" s="121"/>
      <c r="D322" s="121"/>
      <c r="E322" s="125"/>
      <c r="F322" s="121"/>
      <c r="G322" s="121"/>
      <c r="H322" s="125"/>
      <c r="I322" s="121"/>
      <c r="J322" s="121"/>
      <c r="K322" s="125"/>
      <c r="L322" s="121"/>
      <c r="M322" s="121"/>
      <c r="N322" s="125"/>
      <c r="O322" s="125"/>
      <c r="P322" s="125"/>
      <c r="Q322" s="125"/>
    </row>
    <row r="323" spans="3:17" ht="30" customHeight="1">
      <c r="C323" s="121"/>
      <c r="D323" s="121"/>
      <c r="E323" s="125"/>
      <c r="F323" s="121"/>
      <c r="G323" s="121"/>
      <c r="H323" s="125"/>
      <c r="I323" s="121"/>
      <c r="J323" s="121"/>
      <c r="K323" s="125"/>
      <c r="L323" s="121"/>
      <c r="M323" s="121"/>
      <c r="N323" s="125"/>
      <c r="O323" s="125"/>
      <c r="P323" s="125"/>
      <c r="Q323" s="125"/>
    </row>
    <row r="324" spans="3:17" ht="30" customHeight="1">
      <c r="C324" s="121"/>
      <c r="D324" s="121"/>
      <c r="E324" s="125"/>
      <c r="F324" s="121"/>
      <c r="G324" s="121"/>
      <c r="H324" s="125"/>
      <c r="I324" s="121"/>
      <c r="J324" s="121"/>
      <c r="K324" s="125"/>
      <c r="L324" s="121"/>
      <c r="M324" s="121"/>
      <c r="N324" s="125"/>
      <c r="O324" s="125"/>
      <c r="P324" s="125"/>
      <c r="Q324" s="125"/>
    </row>
    <row r="325" spans="3:17" ht="30" customHeight="1">
      <c r="C325" s="121"/>
      <c r="D325" s="121"/>
      <c r="E325" s="125"/>
      <c r="F325" s="121"/>
      <c r="G325" s="121"/>
      <c r="H325" s="125"/>
      <c r="I325" s="121"/>
      <c r="J325" s="121"/>
      <c r="K325" s="125"/>
      <c r="L325" s="121"/>
      <c r="M325" s="121"/>
      <c r="N325" s="125"/>
      <c r="O325" s="125"/>
      <c r="P325" s="125"/>
      <c r="Q325" s="125"/>
    </row>
    <row r="326" spans="3:17" ht="30" customHeight="1">
      <c r="C326" s="121"/>
      <c r="D326" s="121"/>
      <c r="E326" s="125"/>
      <c r="F326" s="121"/>
      <c r="G326" s="121"/>
      <c r="H326" s="125"/>
      <c r="I326" s="121"/>
      <c r="J326" s="121"/>
      <c r="K326" s="125"/>
      <c r="L326" s="121"/>
      <c r="M326" s="121"/>
      <c r="N326" s="125"/>
      <c r="O326" s="125"/>
      <c r="P326" s="125"/>
      <c r="Q326" s="125"/>
    </row>
    <row r="327" spans="3:17" ht="30" customHeight="1">
      <c r="C327" s="121"/>
      <c r="D327" s="121"/>
      <c r="E327" s="125"/>
      <c r="F327" s="121"/>
      <c r="G327" s="121"/>
      <c r="H327" s="125"/>
      <c r="I327" s="121"/>
      <c r="J327" s="121"/>
      <c r="K327" s="125"/>
      <c r="L327" s="121"/>
      <c r="M327" s="121"/>
      <c r="N327" s="125"/>
      <c r="O327" s="125"/>
      <c r="P327" s="125"/>
      <c r="Q327" s="125"/>
    </row>
    <row r="328" spans="3:17" ht="30" customHeight="1">
      <c r="C328" s="121"/>
      <c r="D328" s="121"/>
      <c r="E328" s="125"/>
      <c r="F328" s="121"/>
      <c r="G328" s="121"/>
      <c r="H328" s="125"/>
      <c r="I328" s="121"/>
      <c r="J328" s="121"/>
      <c r="K328" s="125"/>
      <c r="L328" s="121"/>
      <c r="M328" s="121"/>
      <c r="N328" s="125"/>
      <c r="O328" s="125"/>
      <c r="P328" s="125"/>
      <c r="Q328" s="125"/>
    </row>
    <row r="329" spans="3:17" ht="30" customHeight="1">
      <c r="C329" s="121"/>
      <c r="D329" s="121"/>
      <c r="E329" s="125"/>
      <c r="F329" s="121"/>
      <c r="G329" s="121"/>
      <c r="H329" s="125"/>
      <c r="I329" s="121"/>
      <c r="J329" s="121"/>
      <c r="K329" s="125"/>
      <c r="L329" s="121"/>
      <c r="M329" s="121"/>
      <c r="N329" s="125"/>
      <c r="O329" s="125"/>
      <c r="P329" s="125"/>
      <c r="Q329" s="125"/>
    </row>
    <row r="330" spans="3:17" ht="30" customHeight="1">
      <c r="C330" s="121"/>
      <c r="D330" s="121"/>
      <c r="E330" s="125"/>
      <c r="F330" s="121"/>
      <c r="G330" s="121"/>
      <c r="H330" s="125"/>
      <c r="I330" s="121"/>
      <c r="J330" s="121"/>
      <c r="K330" s="125"/>
      <c r="L330" s="121"/>
      <c r="M330" s="121"/>
      <c r="N330" s="125"/>
      <c r="O330" s="125"/>
      <c r="P330" s="125"/>
      <c r="Q330" s="125"/>
    </row>
    <row r="331" spans="3:17" ht="30" customHeight="1">
      <c r="C331" s="121"/>
      <c r="D331" s="121"/>
      <c r="E331" s="125"/>
      <c r="F331" s="121"/>
      <c r="G331" s="121"/>
      <c r="H331" s="125"/>
      <c r="I331" s="121"/>
      <c r="J331" s="121"/>
      <c r="K331" s="125"/>
      <c r="L331" s="121"/>
      <c r="M331" s="121"/>
      <c r="N331" s="125"/>
      <c r="O331" s="125"/>
      <c r="P331" s="125"/>
      <c r="Q331" s="125"/>
    </row>
    <row r="332" spans="3:17" ht="30" customHeight="1">
      <c r="C332" s="121"/>
      <c r="D332" s="121"/>
      <c r="E332" s="125"/>
      <c r="F332" s="121"/>
      <c r="G332" s="121"/>
      <c r="H332" s="125"/>
      <c r="I332" s="121"/>
      <c r="J332" s="121"/>
      <c r="K332" s="125"/>
      <c r="L332" s="121"/>
      <c r="M332" s="121"/>
      <c r="N332" s="125"/>
      <c r="O332" s="125"/>
      <c r="P332" s="125"/>
      <c r="Q332" s="125"/>
    </row>
    <row r="333" spans="3:17" ht="30" customHeight="1">
      <c r="C333" s="121"/>
      <c r="D333" s="121"/>
      <c r="E333" s="125"/>
      <c r="F333" s="121"/>
      <c r="G333" s="121"/>
      <c r="H333" s="125"/>
      <c r="I333" s="121"/>
      <c r="J333" s="121"/>
      <c r="K333" s="125"/>
      <c r="L333" s="121"/>
      <c r="M333" s="121"/>
      <c r="N333" s="125"/>
      <c r="O333" s="125"/>
      <c r="P333" s="125"/>
      <c r="Q333" s="125"/>
    </row>
    <row r="334" spans="3:17" ht="30" customHeight="1">
      <c r="C334" s="121"/>
      <c r="D334" s="121"/>
      <c r="E334" s="125"/>
      <c r="F334" s="121"/>
      <c r="G334" s="121"/>
      <c r="H334" s="125"/>
      <c r="I334" s="121"/>
      <c r="J334" s="121"/>
      <c r="K334" s="125"/>
      <c r="L334" s="121"/>
      <c r="M334" s="121"/>
      <c r="N334" s="125"/>
      <c r="O334" s="125"/>
      <c r="P334" s="125"/>
      <c r="Q334" s="125"/>
    </row>
    <row r="335" spans="3:17" ht="30" customHeight="1">
      <c r="C335" s="121"/>
      <c r="D335" s="121"/>
      <c r="E335" s="125"/>
      <c r="F335" s="121"/>
      <c r="G335" s="121"/>
      <c r="H335" s="125"/>
      <c r="I335" s="121"/>
      <c r="J335" s="121"/>
      <c r="K335" s="125"/>
      <c r="L335" s="121"/>
      <c r="M335" s="121"/>
      <c r="N335" s="125"/>
      <c r="O335" s="125"/>
      <c r="P335" s="125"/>
      <c r="Q335" s="125"/>
    </row>
    <row r="336" spans="3:17" ht="30" customHeight="1">
      <c r="C336" s="121"/>
      <c r="D336" s="121"/>
      <c r="E336" s="125"/>
      <c r="F336" s="121"/>
      <c r="G336" s="121"/>
      <c r="H336" s="125"/>
      <c r="I336" s="121"/>
      <c r="J336" s="121"/>
      <c r="K336" s="125"/>
      <c r="L336" s="121"/>
      <c r="M336" s="121"/>
      <c r="N336" s="125"/>
      <c r="O336" s="125"/>
      <c r="P336" s="125"/>
      <c r="Q336" s="125"/>
    </row>
    <row r="337" spans="3:17" ht="30" customHeight="1">
      <c r="C337" s="121"/>
      <c r="D337" s="121"/>
      <c r="E337" s="125"/>
      <c r="F337" s="121"/>
      <c r="G337" s="121"/>
      <c r="H337" s="125"/>
      <c r="I337" s="121"/>
      <c r="J337" s="121"/>
      <c r="K337" s="125"/>
      <c r="L337" s="121"/>
      <c r="M337" s="121"/>
      <c r="N337" s="125"/>
      <c r="O337" s="125"/>
      <c r="P337" s="125"/>
      <c r="Q337" s="125"/>
    </row>
    <row r="338" spans="3:17" ht="30" customHeight="1">
      <c r="C338" s="121"/>
      <c r="D338" s="121"/>
      <c r="E338" s="125"/>
      <c r="F338" s="121"/>
      <c r="G338" s="121"/>
      <c r="H338" s="125"/>
      <c r="I338" s="121"/>
      <c r="J338" s="121"/>
      <c r="K338" s="125"/>
      <c r="L338" s="121"/>
      <c r="M338" s="121"/>
      <c r="N338" s="125"/>
      <c r="O338" s="125"/>
      <c r="P338" s="125"/>
      <c r="Q338" s="125"/>
    </row>
    <row r="339" spans="3:17" ht="30" customHeight="1">
      <c r="C339" s="121"/>
      <c r="D339" s="121"/>
      <c r="E339" s="125"/>
      <c r="F339" s="121"/>
      <c r="G339" s="121"/>
      <c r="H339" s="125"/>
      <c r="I339" s="121"/>
      <c r="J339" s="121"/>
      <c r="K339" s="125"/>
      <c r="L339" s="121"/>
      <c r="M339" s="121"/>
      <c r="N339" s="125"/>
      <c r="O339" s="125"/>
      <c r="P339" s="125"/>
      <c r="Q339" s="125"/>
    </row>
    <row r="340" spans="3:17" ht="30" customHeight="1">
      <c r="C340" s="121"/>
      <c r="D340" s="121"/>
      <c r="E340" s="125"/>
      <c r="F340" s="121"/>
      <c r="G340" s="121"/>
      <c r="H340" s="125"/>
      <c r="I340" s="121"/>
      <c r="J340" s="121"/>
      <c r="K340" s="125"/>
      <c r="L340" s="121"/>
      <c r="M340" s="121"/>
      <c r="N340" s="125"/>
      <c r="O340" s="125"/>
      <c r="P340" s="125"/>
      <c r="Q340" s="125"/>
    </row>
    <row r="341" spans="3:17" ht="30" customHeight="1">
      <c r="C341" s="121"/>
      <c r="D341" s="121"/>
      <c r="E341" s="125"/>
      <c r="F341" s="121"/>
      <c r="G341" s="121"/>
      <c r="H341" s="125"/>
      <c r="I341" s="121"/>
      <c r="J341" s="121"/>
      <c r="K341" s="125"/>
      <c r="L341" s="121"/>
      <c r="M341" s="121"/>
      <c r="N341" s="125"/>
      <c r="O341" s="125"/>
      <c r="P341" s="125"/>
      <c r="Q341" s="125"/>
    </row>
    <row r="342" spans="3:17" ht="30" customHeight="1">
      <c r="C342" s="121"/>
      <c r="D342" s="121"/>
      <c r="E342" s="125"/>
      <c r="F342" s="121"/>
      <c r="G342" s="121"/>
      <c r="H342" s="125"/>
      <c r="I342" s="121"/>
      <c r="J342" s="121"/>
      <c r="K342" s="125"/>
      <c r="L342" s="121"/>
      <c r="M342" s="121"/>
      <c r="N342" s="125"/>
      <c r="O342" s="125"/>
      <c r="P342" s="125"/>
      <c r="Q342" s="125"/>
    </row>
    <row r="343" spans="3:17" ht="30" customHeight="1">
      <c r="C343" s="121"/>
      <c r="D343" s="121"/>
      <c r="E343" s="125"/>
      <c r="F343" s="121"/>
      <c r="G343" s="121"/>
      <c r="H343" s="125"/>
      <c r="I343" s="121"/>
      <c r="J343" s="121"/>
      <c r="K343" s="125"/>
      <c r="L343" s="121"/>
      <c r="M343" s="121"/>
      <c r="N343" s="125"/>
      <c r="O343" s="125"/>
      <c r="P343" s="125"/>
      <c r="Q343" s="125"/>
    </row>
    <row r="344" spans="3:17" ht="30" customHeight="1">
      <c r="C344" s="121"/>
      <c r="D344" s="121"/>
      <c r="E344" s="125"/>
      <c r="F344" s="121"/>
      <c r="G344" s="121"/>
      <c r="H344" s="125"/>
      <c r="I344" s="121"/>
      <c r="J344" s="121"/>
      <c r="K344" s="125"/>
      <c r="L344" s="121"/>
      <c r="M344" s="121"/>
      <c r="N344" s="125"/>
      <c r="O344" s="125"/>
      <c r="P344" s="125"/>
      <c r="Q344" s="125"/>
    </row>
    <row r="345" spans="3:17" ht="30" customHeight="1">
      <c r="C345" s="121"/>
      <c r="D345" s="121"/>
      <c r="E345" s="125"/>
      <c r="F345" s="121"/>
      <c r="G345" s="121"/>
      <c r="H345" s="125"/>
      <c r="I345" s="121"/>
      <c r="J345" s="121"/>
      <c r="K345" s="125"/>
      <c r="L345" s="121"/>
      <c r="M345" s="121"/>
      <c r="N345" s="125"/>
      <c r="O345" s="125"/>
      <c r="P345" s="125"/>
      <c r="Q345" s="125"/>
    </row>
    <row r="346" spans="3:17" ht="30" customHeight="1">
      <c r="C346" s="121"/>
      <c r="D346" s="121"/>
      <c r="E346" s="125"/>
      <c r="F346" s="121"/>
      <c r="G346" s="121"/>
      <c r="H346" s="125"/>
      <c r="I346" s="121"/>
      <c r="J346" s="121"/>
      <c r="K346" s="125"/>
      <c r="L346" s="121"/>
      <c r="M346" s="121"/>
      <c r="N346" s="125"/>
      <c r="O346" s="125"/>
      <c r="P346" s="125"/>
      <c r="Q346" s="125"/>
    </row>
    <row r="347" spans="3:17" ht="30" customHeight="1">
      <c r="C347" s="121"/>
      <c r="D347" s="121"/>
      <c r="E347" s="125"/>
      <c r="F347" s="121"/>
      <c r="G347" s="121"/>
      <c r="H347" s="125"/>
      <c r="I347" s="121"/>
      <c r="J347" s="121"/>
      <c r="K347" s="125"/>
      <c r="L347" s="121"/>
      <c r="M347" s="121"/>
      <c r="N347" s="125"/>
      <c r="O347" s="125"/>
      <c r="P347" s="125"/>
      <c r="Q347" s="125"/>
    </row>
    <row r="348" spans="3:17" ht="30" customHeight="1">
      <c r="C348" s="121"/>
      <c r="D348" s="121"/>
      <c r="E348" s="125"/>
      <c r="F348" s="121"/>
      <c r="G348" s="121"/>
      <c r="H348" s="125"/>
      <c r="I348" s="121"/>
      <c r="J348" s="121"/>
      <c r="K348" s="125"/>
      <c r="L348" s="121"/>
      <c r="M348" s="121"/>
      <c r="N348" s="125"/>
      <c r="O348" s="125"/>
      <c r="P348" s="125"/>
      <c r="Q348" s="125"/>
    </row>
    <row r="349" spans="3:17" ht="30" customHeight="1">
      <c r="C349" s="121"/>
      <c r="D349" s="121"/>
      <c r="E349" s="125"/>
      <c r="F349" s="121"/>
      <c r="G349" s="121"/>
      <c r="H349" s="125"/>
      <c r="I349" s="121"/>
      <c r="J349" s="121"/>
      <c r="K349" s="125"/>
      <c r="L349" s="121"/>
      <c r="M349" s="121"/>
      <c r="N349" s="125"/>
      <c r="O349" s="125"/>
      <c r="P349" s="125"/>
      <c r="Q349" s="125"/>
    </row>
    <row r="350" spans="3:17" ht="30" customHeight="1">
      <c r="C350" s="121"/>
      <c r="D350" s="121"/>
      <c r="E350" s="125"/>
      <c r="F350" s="121"/>
      <c r="G350" s="121"/>
      <c r="H350" s="125"/>
      <c r="I350" s="121"/>
      <c r="J350" s="121"/>
      <c r="K350" s="125"/>
      <c r="L350" s="121"/>
      <c r="M350" s="121"/>
      <c r="N350" s="125"/>
      <c r="O350" s="125"/>
      <c r="P350" s="125"/>
      <c r="Q350" s="125"/>
    </row>
    <row r="351" spans="3:17" ht="30" customHeight="1">
      <c r="C351" s="121"/>
      <c r="D351" s="121"/>
      <c r="E351" s="125"/>
      <c r="F351" s="121"/>
      <c r="G351" s="121"/>
      <c r="H351" s="125"/>
      <c r="I351" s="121"/>
      <c r="J351" s="121"/>
      <c r="K351" s="125"/>
      <c r="L351" s="121"/>
      <c r="M351" s="121"/>
      <c r="N351" s="125"/>
      <c r="O351" s="125"/>
      <c r="P351" s="125"/>
      <c r="Q351" s="125"/>
    </row>
    <row r="352" spans="3:17" ht="30" customHeight="1">
      <c r="C352" s="121"/>
      <c r="D352" s="121"/>
      <c r="E352" s="125"/>
      <c r="F352" s="121"/>
      <c r="G352" s="121"/>
      <c r="H352" s="125"/>
      <c r="I352" s="121"/>
      <c r="J352" s="121"/>
      <c r="K352" s="125"/>
      <c r="L352" s="121"/>
      <c r="M352" s="121"/>
      <c r="N352" s="125"/>
      <c r="O352" s="125"/>
      <c r="P352" s="125"/>
      <c r="Q352" s="125"/>
    </row>
    <row r="353" spans="3:17" ht="30" customHeight="1">
      <c r="C353" s="121"/>
      <c r="D353" s="121"/>
      <c r="E353" s="125"/>
      <c r="F353" s="121"/>
      <c r="G353" s="121"/>
      <c r="H353" s="125"/>
      <c r="I353" s="121"/>
      <c r="J353" s="121"/>
      <c r="K353" s="125"/>
      <c r="L353" s="121"/>
      <c r="M353" s="121"/>
      <c r="N353" s="125"/>
      <c r="O353" s="125"/>
      <c r="P353" s="125"/>
      <c r="Q353" s="125"/>
    </row>
    <row r="354" spans="3:17" ht="30" customHeight="1">
      <c r="C354" s="121"/>
      <c r="D354" s="121"/>
      <c r="E354" s="125"/>
      <c r="F354" s="121"/>
      <c r="G354" s="121"/>
      <c r="H354" s="125"/>
      <c r="I354" s="121"/>
      <c r="J354" s="121"/>
      <c r="K354" s="125"/>
      <c r="L354" s="121"/>
      <c r="M354" s="121"/>
      <c r="N354" s="125"/>
      <c r="O354" s="125"/>
      <c r="P354" s="125"/>
      <c r="Q354" s="125"/>
    </row>
    <row r="355" spans="3:17" ht="30" customHeight="1">
      <c r="C355" s="121"/>
      <c r="D355" s="121"/>
      <c r="E355" s="125"/>
      <c r="F355" s="121"/>
      <c r="G355" s="121"/>
      <c r="H355" s="125"/>
      <c r="I355" s="121"/>
      <c r="J355" s="121"/>
      <c r="K355" s="125"/>
      <c r="L355" s="121"/>
      <c r="M355" s="121"/>
      <c r="N355" s="125"/>
      <c r="O355" s="125"/>
      <c r="P355" s="125"/>
      <c r="Q355" s="125"/>
    </row>
    <row r="356" spans="3:17" ht="30" customHeight="1">
      <c r="C356" s="121"/>
      <c r="D356" s="121"/>
      <c r="E356" s="125"/>
      <c r="F356" s="121"/>
      <c r="G356" s="121"/>
      <c r="H356" s="125"/>
      <c r="I356" s="121"/>
      <c r="J356" s="121"/>
      <c r="K356" s="125"/>
      <c r="L356" s="121"/>
      <c r="M356" s="121"/>
      <c r="N356" s="125"/>
      <c r="O356" s="125"/>
      <c r="P356" s="125"/>
      <c r="Q356" s="125"/>
    </row>
    <row r="357" spans="3:17" ht="30" customHeight="1">
      <c r="C357" s="121"/>
      <c r="D357" s="121"/>
      <c r="E357" s="125"/>
      <c r="F357" s="121"/>
      <c r="G357" s="121"/>
      <c r="H357" s="125"/>
      <c r="I357" s="121"/>
      <c r="J357" s="121"/>
      <c r="K357" s="125"/>
      <c r="L357" s="121"/>
      <c r="M357" s="121"/>
      <c r="N357" s="125"/>
      <c r="O357" s="125"/>
      <c r="P357" s="125"/>
      <c r="Q357" s="125"/>
    </row>
    <row r="358" spans="3:17" ht="30" customHeight="1">
      <c r="C358" s="121"/>
      <c r="D358" s="121"/>
      <c r="E358" s="125"/>
      <c r="F358" s="121"/>
      <c r="G358" s="121"/>
      <c r="H358" s="125"/>
      <c r="I358" s="121"/>
      <c r="J358" s="121"/>
      <c r="K358" s="125"/>
      <c r="L358" s="121"/>
      <c r="M358" s="121"/>
      <c r="N358" s="125"/>
      <c r="O358" s="125"/>
      <c r="P358" s="125"/>
      <c r="Q358" s="125"/>
    </row>
    <row r="359" spans="3:17" ht="30" customHeight="1">
      <c r="C359" s="121"/>
      <c r="D359" s="121"/>
      <c r="E359" s="125"/>
      <c r="F359" s="121"/>
      <c r="G359" s="121"/>
      <c r="H359" s="125"/>
      <c r="I359" s="121"/>
      <c r="J359" s="121"/>
      <c r="K359" s="125"/>
      <c r="L359" s="121"/>
      <c r="M359" s="121"/>
      <c r="N359" s="125"/>
      <c r="O359" s="125"/>
      <c r="P359" s="125"/>
      <c r="Q359" s="125"/>
    </row>
    <row r="360" spans="3:17" ht="30" customHeight="1">
      <c r="C360" s="121"/>
      <c r="D360" s="121"/>
      <c r="E360" s="125"/>
      <c r="F360" s="121"/>
      <c r="G360" s="121"/>
      <c r="H360" s="125"/>
      <c r="I360" s="121"/>
      <c r="J360" s="121"/>
      <c r="K360" s="125"/>
      <c r="L360" s="121"/>
      <c r="M360" s="121"/>
      <c r="N360" s="125"/>
      <c r="O360" s="125"/>
      <c r="P360" s="125"/>
      <c r="Q360" s="125"/>
    </row>
    <row r="361" spans="3:17" ht="30" customHeight="1">
      <c r="C361" s="121"/>
      <c r="D361" s="121"/>
      <c r="E361" s="125"/>
      <c r="F361" s="121"/>
      <c r="G361" s="121"/>
      <c r="H361" s="125"/>
      <c r="I361" s="121"/>
      <c r="J361" s="121"/>
      <c r="K361" s="125"/>
      <c r="L361" s="121"/>
      <c r="M361" s="121"/>
      <c r="N361" s="125"/>
      <c r="O361" s="125"/>
      <c r="P361" s="125"/>
      <c r="Q361" s="125"/>
    </row>
    <row r="362" spans="3:17" ht="30" customHeight="1">
      <c r="C362" s="121"/>
      <c r="D362" s="121"/>
      <c r="E362" s="125"/>
      <c r="F362" s="121"/>
      <c r="G362" s="121"/>
      <c r="H362" s="125"/>
      <c r="I362" s="121"/>
      <c r="J362" s="121"/>
      <c r="K362" s="125"/>
      <c r="L362" s="121"/>
      <c r="M362" s="121"/>
      <c r="N362" s="125"/>
      <c r="O362" s="125"/>
      <c r="P362" s="125"/>
      <c r="Q362" s="125"/>
    </row>
    <row r="363" spans="3:17" ht="30" customHeight="1">
      <c r="C363" s="121"/>
      <c r="D363" s="121"/>
      <c r="E363" s="125"/>
      <c r="F363" s="121"/>
      <c r="G363" s="121"/>
      <c r="H363" s="125"/>
      <c r="I363" s="121"/>
      <c r="J363" s="121"/>
      <c r="K363" s="125"/>
      <c r="L363" s="121"/>
      <c r="M363" s="121"/>
      <c r="N363" s="125"/>
      <c r="O363" s="125"/>
      <c r="P363" s="125"/>
      <c r="Q363" s="125"/>
    </row>
    <row r="364" spans="3:17" ht="30" customHeight="1">
      <c r="C364" s="121"/>
      <c r="D364" s="121"/>
      <c r="E364" s="125"/>
      <c r="F364" s="121"/>
      <c r="G364" s="121"/>
      <c r="H364" s="125"/>
      <c r="I364" s="121"/>
      <c r="J364" s="121"/>
      <c r="K364" s="125"/>
      <c r="L364" s="121"/>
      <c r="M364" s="121"/>
      <c r="N364" s="125"/>
      <c r="O364" s="125"/>
      <c r="P364" s="125"/>
      <c r="Q364" s="125"/>
    </row>
    <row r="365" spans="3:17" ht="30" customHeight="1">
      <c r="C365" s="121"/>
      <c r="D365" s="121"/>
      <c r="E365" s="125"/>
      <c r="F365" s="121"/>
      <c r="G365" s="121"/>
      <c r="H365" s="125"/>
      <c r="I365" s="121"/>
      <c r="J365" s="121"/>
      <c r="K365" s="125"/>
      <c r="L365" s="121"/>
      <c r="M365" s="121"/>
      <c r="N365" s="125"/>
      <c r="O365" s="125"/>
      <c r="P365" s="125"/>
      <c r="Q365" s="125"/>
    </row>
    <row r="366" spans="3:17" ht="30" customHeight="1">
      <c r="C366" s="121"/>
      <c r="D366" s="121"/>
      <c r="E366" s="125"/>
      <c r="F366" s="121"/>
      <c r="G366" s="121"/>
      <c r="H366" s="125"/>
      <c r="I366" s="121"/>
      <c r="J366" s="121"/>
      <c r="K366" s="125"/>
      <c r="L366" s="121"/>
      <c r="M366" s="121"/>
      <c r="N366" s="125"/>
      <c r="O366" s="125"/>
      <c r="P366" s="125"/>
      <c r="Q366" s="125"/>
    </row>
    <row r="367" spans="3:17" ht="30" customHeight="1">
      <c r="C367" s="121"/>
      <c r="D367" s="121"/>
      <c r="E367" s="125"/>
      <c r="F367" s="121"/>
      <c r="G367" s="121"/>
      <c r="H367" s="125"/>
      <c r="I367" s="121"/>
      <c r="J367" s="121"/>
      <c r="K367" s="125"/>
      <c r="L367" s="121"/>
      <c r="M367" s="121"/>
      <c r="N367" s="125"/>
      <c r="O367" s="125"/>
      <c r="P367" s="125"/>
      <c r="Q367" s="125"/>
    </row>
    <row r="368" spans="3:17" ht="30" customHeight="1">
      <c r="C368" s="121"/>
      <c r="D368" s="121"/>
      <c r="E368" s="125"/>
      <c r="F368" s="121"/>
      <c r="G368" s="121"/>
      <c r="H368" s="125"/>
      <c r="I368" s="121"/>
      <c r="J368" s="121"/>
      <c r="K368" s="125"/>
      <c r="L368" s="121"/>
      <c r="M368" s="121"/>
      <c r="N368" s="125"/>
      <c r="O368" s="125"/>
      <c r="P368" s="125"/>
      <c r="Q368" s="125"/>
    </row>
    <row r="369" spans="3:17" ht="30" customHeight="1">
      <c r="C369" s="121"/>
      <c r="D369" s="121"/>
      <c r="E369" s="125"/>
      <c r="F369" s="121"/>
      <c r="G369" s="121"/>
      <c r="H369" s="125"/>
      <c r="I369" s="121"/>
      <c r="J369" s="121"/>
      <c r="K369" s="125"/>
      <c r="L369" s="121"/>
      <c r="M369" s="121"/>
      <c r="N369" s="125"/>
      <c r="O369" s="125"/>
      <c r="P369" s="125"/>
      <c r="Q369" s="125"/>
    </row>
    <row r="370" spans="3:17" ht="30" customHeight="1">
      <c r="C370" s="121"/>
      <c r="D370" s="121"/>
      <c r="E370" s="125"/>
      <c r="F370" s="121"/>
      <c r="G370" s="121"/>
      <c r="H370" s="125"/>
      <c r="I370" s="121"/>
      <c r="J370" s="121"/>
      <c r="K370" s="125"/>
      <c r="L370" s="121"/>
      <c r="M370" s="121"/>
      <c r="N370" s="125"/>
      <c r="O370" s="125"/>
      <c r="P370" s="125"/>
      <c r="Q370" s="125"/>
    </row>
    <row r="371" spans="3:17" ht="30" customHeight="1">
      <c r="C371" s="121"/>
      <c r="D371" s="121"/>
      <c r="E371" s="125"/>
      <c r="F371" s="121"/>
      <c r="G371" s="121"/>
      <c r="H371" s="125"/>
      <c r="I371" s="121"/>
      <c r="J371" s="121"/>
      <c r="K371" s="125"/>
      <c r="L371" s="121"/>
      <c r="M371" s="121"/>
      <c r="N371" s="125"/>
      <c r="O371" s="125"/>
      <c r="P371" s="125"/>
      <c r="Q371" s="125"/>
    </row>
    <row r="372" spans="3:17" ht="30" customHeight="1">
      <c r="C372" s="121"/>
      <c r="D372" s="121"/>
      <c r="E372" s="125"/>
      <c r="F372" s="121"/>
      <c r="G372" s="121"/>
      <c r="H372" s="125"/>
      <c r="I372" s="121"/>
      <c r="J372" s="121"/>
      <c r="K372" s="125"/>
      <c r="L372" s="121"/>
      <c r="M372" s="121"/>
      <c r="N372" s="125"/>
      <c r="O372" s="125"/>
      <c r="P372" s="125"/>
      <c r="Q372" s="125"/>
    </row>
    <row r="373" spans="3:17" ht="30" customHeight="1">
      <c r="C373" s="121"/>
      <c r="D373" s="121"/>
      <c r="E373" s="125"/>
      <c r="F373" s="121"/>
      <c r="G373" s="121"/>
      <c r="H373" s="125"/>
      <c r="I373" s="121"/>
      <c r="J373" s="121"/>
      <c r="K373" s="125"/>
      <c r="L373" s="121"/>
      <c r="M373" s="121"/>
      <c r="N373" s="125"/>
      <c r="O373" s="125"/>
      <c r="P373" s="125"/>
      <c r="Q373" s="125"/>
    </row>
    <row r="374" spans="3:17" ht="30" customHeight="1">
      <c r="C374" s="121"/>
      <c r="D374" s="121"/>
      <c r="E374" s="125"/>
      <c r="F374" s="121"/>
      <c r="G374" s="121"/>
      <c r="H374" s="125"/>
      <c r="I374" s="121"/>
      <c r="J374" s="121"/>
      <c r="K374" s="125"/>
      <c r="L374" s="121"/>
      <c r="M374" s="121"/>
      <c r="N374" s="125"/>
      <c r="O374" s="125"/>
      <c r="P374" s="125"/>
      <c r="Q374" s="125"/>
    </row>
    <row r="375" spans="3:17" ht="30" customHeight="1">
      <c r="C375" s="121"/>
      <c r="D375" s="121"/>
      <c r="E375" s="125"/>
      <c r="F375" s="121"/>
      <c r="G375" s="121"/>
      <c r="H375" s="125"/>
      <c r="I375" s="121"/>
      <c r="J375" s="121"/>
      <c r="K375" s="125"/>
      <c r="L375" s="121"/>
      <c r="M375" s="121"/>
      <c r="N375" s="125"/>
      <c r="O375" s="125"/>
      <c r="P375" s="125"/>
      <c r="Q375" s="125"/>
    </row>
    <row r="376" spans="3:17" ht="30" customHeight="1">
      <c r="C376" s="121"/>
      <c r="D376" s="121"/>
      <c r="E376" s="125"/>
      <c r="F376" s="121"/>
      <c r="G376" s="121"/>
      <c r="H376" s="125"/>
      <c r="I376" s="121"/>
      <c r="J376" s="121"/>
      <c r="K376" s="125"/>
      <c r="L376" s="121"/>
      <c r="M376" s="121"/>
      <c r="N376" s="125"/>
      <c r="O376" s="125"/>
      <c r="P376" s="125"/>
      <c r="Q376" s="125"/>
    </row>
    <row r="377" spans="3:17" ht="30" customHeight="1">
      <c r="C377" s="121"/>
      <c r="D377" s="121"/>
      <c r="E377" s="125"/>
      <c r="F377" s="121"/>
      <c r="G377" s="121"/>
      <c r="H377" s="125"/>
      <c r="I377" s="121"/>
      <c r="J377" s="121"/>
      <c r="K377" s="125"/>
      <c r="L377" s="121"/>
      <c r="M377" s="121"/>
      <c r="N377" s="125"/>
      <c r="O377" s="125"/>
      <c r="P377" s="125"/>
      <c r="Q377" s="125"/>
    </row>
    <row r="378" spans="3:17" ht="30" customHeight="1">
      <c r="C378" s="121"/>
      <c r="D378" s="121"/>
      <c r="E378" s="125"/>
      <c r="F378" s="121"/>
      <c r="G378" s="121"/>
      <c r="H378" s="125"/>
      <c r="I378" s="121"/>
      <c r="J378" s="121"/>
      <c r="K378" s="125"/>
      <c r="L378" s="121"/>
      <c r="M378" s="121"/>
      <c r="N378" s="125"/>
      <c r="O378" s="125"/>
      <c r="P378" s="125"/>
      <c r="Q378" s="125"/>
    </row>
    <row r="379" spans="3:17" ht="30" customHeight="1">
      <c r="C379" s="121"/>
      <c r="D379" s="121"/>
      <c r="E379" s="125"/>
      <c r="F379" s="121"/>
      <c r="G379" s="121"/>
      <c r="H379" s="125"/>
      <c r="I379" s="121"/>
      <c r="J379" s="121"/>
      <c r="K379" s="125"/>
      <c r="L379" s="121"/>
      <c r="M379" s="121"/>
      <c r="N379" s="125"/>
      <c r="O379" s="125"/>
      <c r="P379" s="125"/>
      <c r="Q379" s="125"/>
    </row>
    <row r="380" spans="3:17" ht="30" customHeight="1">
      <c r="C380" s="121"/>
      <c r="D380" s="121"/>
      <c r="E380" s="125"/>
      <c r="F380" s="121"/>
      <c r="G380" s="121"/>
      <c r="H380" s="125"/>
      <c r="I380" s="121"/>
      <c r="J380" s="121"/>
      <c r="K380" s="125"/>
      <c r="L380" s="121"/>
      <c r="M380" s="121"/>
      <c r="N380" s="125"/>
      <c r="O380" s="125"/>
      <c r="P380" s="125"/>
      <c r="Q380" s="125"/>
    </row>
    <row r="381" spans="3:17" ht="30" customHeight="1">
      <c r="C381" s="121"/>
      <c r="D381" s="121"/>
      <c r="E381" s="125"/>
      <c r="F381" s="121"/>
      <c r="G381" s="121"/>
      <c r="H381" s="125"/>
      <c r="I381" s="121"/>
      <c r="J381" s="121"/>
      <c r="K381" s="125"/>
      <c r="L381" s="121"/>
      <c r="M381" s="121"/>
      <c r="N381" s="125"/>
      <c r="O381" s="125"/>
      <c r="P381" s="125"/>
      <c r="Q381" s="125"/>
    </row>
    <row r="382" spans="3:17" ht="30" customHeight="1">
      <c r="C382" s="121"/>
      <c r="D382" s="121"/>
      <c r="E382" s="125"/>
      <c r="F382" s="121"/>
      <c r="G382" s="121"/>
      <c r="H382" s="125"/>
      <c r="I382" s="121"/>
      <c r="J382" s="121"/>
      <c r="K382" s="125"/>
      <c r="L382" s="121"/>
      <c r="M382" s="121"/>
      <c r="N382" s="125"/>
      <c r="O382" s="125"/>
      <c r="P382" s="125"/>
      <c r="Q382" s="125"/>
    </row>
    <row r="383" spans="3:17" ht="30" customHeight="1">
      <c r="C383" s="121"/>
      <c r="D383" s="121"/>
      <c r="E383" s="125"/>
      <c r="F383" s="121"/>
      <c r="G383" s="121"/>
      <c r="H383" s="125"/>
      <c r="I383" s="121"/>
      <c r="J383" s="121"/>
      <c r="K383" s="125"/>
      <c r="L383" s="121"/>
      <c r="M383" s="121"/>
      <c r="N383" s="125"/>
      <c r="O383" s="125"/>
      <c r="P383" s="125"/>
      <c r="Q383" s="125"/>
    </row>
    <row r="384" spans="3:17" ht="30" customHeight="1">
      <c r="C384" s="121"/>
      <c r="D384" s="121"/>
      <c r="E384" s="125"/>
      <c r="F384" s="121"/>
      <c r="G384" s="121"/>
      <c r="H384" s="125"/>
      <c r="I384" s="121"/>
      <c r="J384" s="121"/>
      <c r="K384" s="125"/>
      <c r="L384" s="121"/>
      <c r="M384" s="121"/>
      <c r="N384" s="125"/>
      <c r="O384" s="125"/>
      <c r="P384" s="125"/>
      <c r="Q384" s="125"/>
    </row>
    <row r="385" spans="3:17" ht="30" customHeight="1">
      <c r="C385" s="121"/>
      <c r="D385" s="121"/>
      <c r="E385" s="125"/>
      <c r="F385" s="121"/>
      <c r="G385" s="121"/>
      <c r="H385" s="125"/>
      <c r="I385" s="121"/>
      <c r="J385" s="121"/>
      <c r="K385" s="125"/>
      <c r="L385" s="121"/>
      <c r="M385" s="121"/>
      <c r="N385" s="125"/>
      <c r="O385" s="125"/>
      <c r="P385" s="125"/>
      <c r="Q385" s="125"/>
    </row>
    <row r="386" spans="3:17" ht="30" customHeight="1">
      <c r="C386" s="121"/>
      <c r="D386" s="121"/>
      <c r="E386" s="125"/>
      <c r="F386" s="121"/>
      <c r="G386" s="121"/>
      <c r="H386" s="125"/>
      <c r="I386" s="121"/>
      <c r="J386" s="121"/>
      <c r="K386" s="125"/>
      <c r="L386" s="121"/>
      <c r="M386" s="121"/>
      <c r="N386" s="125"/>
      <c r="O386" s="125"/>
      <c r="P386" s="125"/>
      <c r="Q386" s="125"/>
    </row>
    <row r="387" spans="3:17" ht="30" customHeight="1">
      <c r="C387" s="121"/>
      <c r="D387" s="121"/>
      <c r="E387" s="125"/>
      <c r="F387" s="121"/>
      <c r="G387" s="121"/>
      <c r="H387" s="125"/>
      <c r="I387" s="121"/>
      <c r="J387" s="121"/>
      <c r="K387" s="125"/>
      <c r="L387" s="121"/>
      <c r="M387" s="121"/>
      <c r="N387" s="125"/>
      <c r="O387" s="125"/>
      <c r="P387" s="125"/>
      <c r="Q387" s="125"/>
    </row>
    <row r="388" spans="3:17" ht="30" customHeight="1">
      <c r="C388" s="121"/>
      <c r="D388" s="121"/>
      <c r="E388" s="125"/>
      <c r="F388" s="121"/>
      <c r="G388" s="121"/>
      <c r="H388" s="125"/>
      <c r="I388" s="121"/>
      <c r="J388" s="121"/>
      <c r="K388" s="125"/>
      <c r="L388" s="121"/>
      <c r="M388" s="121"/>
      <c r="N388" s="125"/>
      <c r="O388" s="125"/>
      <c r="P388" s="125"/>
      <c r="Q388" s="125"/>
    </row>
    <row r="389" spans="3:17" ht="30" customHeight="1">
      <c r="C389" s="121"/>
      <c r="D389" s="121"/>
      <c r="E389" s="125"/>
      <c r="F389" s="121"/>
      <c r="G389" s="121"/>
      <c r="H389" s="125"/>
      <c r="I389" s="121"/>
      <c r="J389" s="121"/>
      <c r="K389" s="125"/>
      <c r="L389" s="121"/>
      <c r="M389" s="121"/>
      <c r="N389" s="125"/>
      <c r="O389" s="125"/>
      <c r="P389" s="125"/>
      <c r="Q389" s="125"/>
    </row>
    <row r="390" spans="3:17" ht="30" customHeight="1">
      <c r="C390" s="121"/>
      <c r="D390" s="121"/>
      <c r="E390" s="125"/>
      <c r="F390" s="121"/>
      <c r="G390" s="121"/>
      <c r="H390" s="125"/>
      <c r="I390" s="121"/>
      <c r="J390" s="121"/>
      <c r="K390" s="125"/>
      <c r="L390" s="121"/>
      <c r="M390" s="121"/>
      <c r="N390" s="125"/>
      <c r="O390" s="125"/>
      <c r="P390" s="125"/>
      <c r="Q390" s="125"/>
    </row>
    <row r="391" spans="3:17" ht="30" customHeight="1">
      <c r="C391" s="121"/>
      <c r="D391" s="121"/>
      <c r="E391" s="125"/>
      <c r="F391" s="121"/>
      <c r="G391" s="121"/>
      <c r="H391" s="125"/>
      <c r="I391" s="121"/>
      <c r="J391" s="121"/>
      <c r="K391" s="125"/>
      <c r="L391" s="121"/>
      <c r="M391" s="121"/>
      <c r="N391" s="125"/>
      <c r="O391" s="125"/>
      <c r="P391" s="125"/>
      <c r="Q391" s="125"/>
    </row>
    <row r="392" spans="3:17" ht="30" customHeight="1">
      <c r="C392" s="121"/>
      <c r="D392" s="121"/>
      <c r="E392" s="125"/>
      <c r="F392" s="121"/>
      <c r="G392" s="121"/>
      <c r="H392" s="125"/>
      <c r="I392" s="121"/>
      <c r="J392" s="121"/>
      <c r="K392" s="125"/>
      <c r="L392" s="121"/>
      <c r="M392" s="121"/>
      <c r="N392" s="125"/>
      <c r="O392" s="125"/>
      <c r="P392" s="125"/>
      <c r="Q392" s="125"/>
    </row>
    <row r="393" spans="3:17" ht="30" customHeight="1">
      <c r="C393" s="121"/>
      <c r="D393" s="121"/>
      <c r="E393" s="125"/>
      <c r="F393" s="121"/>
      <c r="G393" s="121"/>
      <c r="H393" s="125"/>
      <c r="I393" s="121"/>
      <c r="J393" s="121"/>
      <c r="K393" s="125"/>
      <c r="L393" s="121"/>
      <c r="M393" s="121"/>
      <c r="N393" s="125"/>
      <c r="O393" s="125"/>
      <c r="P393" s="125"/>
      <c r="Q393" s="125"/>
    </row>
    <row r="394" spans="3:17" ht="30" customHeight="1">
      <c r="C394" s="121"/>
      <c r="D394" s="121"/>
      <c r="E394" s="125"/>
      <c r="F394" s="121"/>
      <c r="G394" s="121"/>
      <c r="H394" s="125"/>
      <c r="I394" s="121"/>
      <c r="J394" s="121"/>
      <c r="K394" s="125"/>
      <c r="L394" s="121"/>
      <c r="M394" s="121"/>
      <c r="N394" s="125"/>
      <c r="O394" s="125"/>
      <c r="P394" s="125"/>
      <c r="Q394" s="125"/>
    </row>
    <row r="395" spans="3:17" ht="30" customHeight="1">
      <c r="C395" s="121"/>
      <c r="D395" s="121"/>
      <c r="E395" s="125"/>
      <c r="F395" s="121"/>
      <c r="G395" s="121"/>
      <c r="H395" s="125"/>
      <c r="I395" s="121"/>
      <c r="J395" s="121"/>
      <c r="K395" s="125"/>
      <c r="L395" s="121"/>
      <c r="M395" s="121"/>
      <c r="N395" s="125"/>
      <c r="O395" s="125"/>
      <c r="P395" s="125"/>
      <c r="Q395" s="125"/>
    </row>
    <row r="396" spans="3:17" ht="30" customHeight="1">
      <c r="C396" s="121"/>
      <c r="D396" s="121"/>
      <c r="E396" s="125"/>
      <c r="F396" s="121"/>
      <c r="G396" s="121"/>
      <c r="H396" s="125"/>
      <c r="I396" s="121"/>
      <c r="J396" s="121"/>
      <c r="K396" s="125"/>
      <c r="L396" s="121"/>
      <c r="M396" s="121"/>
      <c r="N396" s="125"/>
      <c r="O396" s="125"/>
      <c r="P396" s="125"/>
      <c r="Q396" s="125"/>
    </row>
    <row r="397" spans="3:17" ht="30" customHeight="1">
      <c r="C397" s="121"/>
      <c r="D397" s="121"/>
      <c r="E397" s="125"/>
      <c r="F397" s="121"/>
      <c r="G397" s="121"/>
      <c r="H397" s="125"/>
      <c r="I397" s="121"/>
      <c r="J397" s="121"/>
      <c r="K397" s="125"/>
      <c r="L397" s="121"/>
      <c r="M397" s="121"/>
      <c r="N397" s="125"/>
      <c r="O397" s="125"/>
      <c r="P397" s="125"/>
      <c r="Q397" s="125"/>
    </row>
    <row r="398" spans="3:17" ht="30" customHeight="1">
      <c r="C398" s="121"/>
      <c r="D398" s="121"/>
      <c r="E398" s="125"/>
      <c r="F398" s="121"/>
      <c r="G398" s="121"/>
      <c r="H398" s="125"/>
      <c r="I398" s="121"/>
      <c r="J398" s="121"/>
      <c r="K398" s="125"/>
      <c r="L398" s="121"/>
      <c r="M398" s="121"/>
      <c r="N398" s="125"/>
      <c r="O398" s="125"/>
      <c r="P398" s="125"/>
      <c r="Q398" s="125"/>
    </row>
    <row r="399" spans="3:17" ht="30" customHeight="1">
      <c r="C399" s="121"/>
      <c r="D399" s="121"/>
      <c r="E399" s="125"/>
      <c r="F399" s="121"/>
      <c r="G399" s="121"/>
      <c r="H399" s="125"/>
      <c r="I399" s="121"/>
      <c r="J399" s="121"/>
      <c r="K399" s="125"/>
      <c r="L399" s="121"/>
      <c r="M399" s="121"/>
      <c r="N399" s="125"/>
      <c r="O399" s="125"/>
      <c r="P399" s="125"/>
      <c r="Q399" s="125"/>
    </row>
    <row r="400" spans="3:17" ht="30" customHeight="1">
      <c r="C400" s="121"/>
      <c r="D400" s="121"/>
      <c r="E400" s="125"/>
      <c r="F400" s="121"/>
      <c r="G400" s="121"/>
      <c r="H400" s="125"/>
      <c r="I400" s="121"/>
      <c r="J400" s="121"/>
      <c r="K400" s="125"/>
      <c r="L400" s="121"/>
      <c r="M400" s="121"/>
      <c r="N400" s="125"/>
      <c r="O400" s="125"/>
      <c r="P400" s="125"/>
      <c r="Q400" s="125"/>
    </row>
    <row r="401" spans="3:17" ht="30" customHeight="1">
      <c r="C401" s="121"/>
      <c r="D401" s="121"/>
      <c r="E401" s="125"/>
      <c r="F401" s="121"/>
      <c r="G401" s="121"/>
      <c r="H401" s="125"/>
      <c r="I401" s="121"/>
      <c r="J401" s="121"/>
      <c r="K401" s="125"/>
      <c r="L401" s="121"/>
      <c r="M401" s="121"/>
      <c r="N401" s="125"/>
      <c r="O401" s="125"/>
      <c r="P401" s="125"/>
      <c r="Q401" s="125"/>
    </row>
    <row r="402" spans="3:17" ht="30" customHeight="1">
      <c r="C402" s="121"/>
      <c r="D402" s="121"/>
      <c r="E402" s="125"/>
      <c r="F402" s="121"/>
      <c r="G402" s="121"/>
      <c r="H402" s="125"/>
      <c r="I402" s="121"/>
      <c r="J402" s="121"/>
      <c r="K402" s="125"/>
      <c r="L402" s="121"/>
      <c r="M402" s="121"/>
      <c r="N402" s="125"/>
      <c r="O402" s="125"/>
      <c r="P402" s="125"/>
      <c r="Q402" s="125"/>
    </row>
    <row r="403" spans="3:17" ht="30" customHeight="1">
      <c r="C403" s="121"/>
      <c r="D403" s="121"/>
      <c r="E403" s="125"/>
      <c r="F403" s="121"/>
      <c r="G403" s="121"/>
      <c r="H403" s="125"/>
      <c r="I403" s="121"/>
      <c r="J403" s="121"/>
      <c r="K403" s="125"/>
      <c r="L403" s="121"/>
      <c r="M403" s="121"/>
      <c r="N403" s="125"/>
      <c r="O403" s="125"/>
      <c r="P403" s="125"/>
      <c r="Q403" s="125"/>
    </row>
    <row r="404" spans="3:17" ht="30" customHeight="1">
      <c r="C404" s="121"/>
      <c r="D404" s="121"/>
      <c r="E404" s="125"/>
      <c r="F404" s="121"/>
      <c r="G404" s="121"/>
      <c r="H404" s="125"/>
      <c r="I404" s="121"/>
      <c r="J404" s="121"/>
      <c r="K404" s="125"/>
      <c r="L404" s="121"/>
      <c r="M404" s="121"/>
      <c r="N404" s="125"/>
      <c r="O404" s="125"/>
      <c r="P404" s="125"/>
      <c r="Q404" s="125"/>
    </row>
    <row r="405" spans="3:17" ht="30" customHeight="1">
      <c r="C405" s="121"/>
      <c r="D405" s="121"/>
      <c r="E405" s="125"/>
      <c r="F405" s="121"/>
      <c r="G405" s="121"/>
      <c r="H405" s="125"/>
      <c r="I405" s="121"/>
      <c r="J405" s="121"/>
      <c r="K405" s="125"/>
      <c r="L405" s="121"/>
      <c r="M405" s="121"/>
      <c r="N405" s="125"/>
      <c r="O405" s="125"/>
      <c r="P405" s="125"/>
      <c r="Q405" s="125"/>
    </row>
    <row r="406" spans="3:17" ht="30" customHeight="1">
      <c r="C406" s="121"/>
      <c r="D406" s="121"/>
      <c r="E406" s="125"/>
      <c r="F406" s="121"/>
      <c r="G406" s="121"/>
      <c r="H406" s="125"/>
      <c r="I406" s="121"/>
      <c r="J406" s="121"/>
      <c r="K406" s="125"/>
      <c r="L406" s="121"/>
      <c r="M406" s="121"/>
      <c r="N406" s="125"/>
      <c r="O406" s="125"/>
      <c r="P406" s="125"/>
      <c r="Q406" s="125"/>
    </row>
    <row r="407" spans="3:17" ht="30" customHeight="1">
      <c r="C407" s="121"/>
      <c r="D407" s="121"/>
      <c r="E407" s="125"/>
      <c r="F407" s="121"/>
      <c r="G407" s="121"/>
      <c r="H407" s="125"/>
      <c r="I407" s="121"/>
      <c r="J407" s="121"/>
      <c r="K407" s="125"/>
      <c r="L407" s="121"/>
      <c r="M407" s="121"/>
      <c r="N407" s="125"/>
      <c r="O407" s="125"/>
      <c r="P407" s="125"/>
      <c r="Q407" s="125"/>
    </row>
    <row r="408" spans="3:17" ht="30" customHeight="1">
      <c r="C408" s="121"/>
      <c r="D408" s="121"/>
      <c r="E408" s="125"/>
      <c r="F408" s="121"/>
      <c r="G408" s="121"/>
      <c r="H408" s="125"/>
      <c r="I408" s="121"/>
      <c r="J408" s="121"/>
      <c r="K408" s="125"/>
      <c r="L408" s="121"/>
      <c r="M408" s="121"/>
      <c r="N408" s="125"/>
      <c r="O408" s="125"/>
      <c r="P408" s="125"/>
      <c r="Q408" s="125"/>
    </row>
    <row r="409" spans="3:17" ht="30" customHeight="1">
      <c r="C409" s="121"/>
      <c r="D409" s="121"/>
      <c r="E409" s="125"/>
      <c r="F409" s="121"/>
      <c r="G409" s="121"/>
      <c r="H409" s="125"/>
      <c r="I409" s="121"/>
      <c r="J409" s="121"/>
      <c r="K409" s="125"/>
      <c r="L409" s="121"/>
      <c r="M409" s="121"/>
      <c r="N409" s="125"/>
      <c r="O409" s="125"/>
      <c r="P409" s="125"/>
      <c r="Q409" s="125"/>
    </row>
    <row r="410" spans="3:17" ht="30" customHeight="1">
      <c r="C410" s="121"/>
      <c r="D410" s="121"/>
      <c r="E410" s="125"/>
      <c r="F410" s="121"/>
      <c r="G410" s="121"/>
      <c r="H410" s="125"/>
      <c r="I410" s="121"/>
      <c r="J410" s="121"/>
      <c r="K410" s="125"/>
      <c r="L410" s="121"/>
      <c r="M410" s="121"/>
      <c r="N410" s="125"/>
      <c r="O410" s="125"/>
      <c r="P410" s="125"/>
      <c r="Q410" s="125"/>
    </row>
    <row r="411" spans="3:17" ht="30" customHeight="1">
      <c r="C411" s="121"/>
      <c r="D411" s="121"/>
      <c r="E411" s="125"/>
      <c r="F411" s="121"/>
      <c r="G411" s="121"/>
      <c r="H411" s="125"/>
      <c r="I411" s="121"/>
      <c r="J411" s="121"/>
      <c r="K411" s="125"/>
      <c r="L411" s="121"/>
      <c r="M411" s="121"/>
      <c r="N411" s="125"/>
      <c r="O411" s="125"/>
      <c r="P411" s="125"/>
      <c r="Q411" s="125"/>
    </row>
    <row r="412" spans="3:17" ht="30" customHeight="1">
      <c r="C412" s="121"/>
      <c r="D412" s="121"/>
      <c r="E412" s="125"/>
      <c r="F412" s="121"/>
      <c r="G412" s="121"/>
      <c r="H412" s="125"/>
      <c r="I412" s="121"/>
      <c r="J412" s="121"/>
      <c r="K412" s="125"/>
      <c r="L412" s="121"/>
      <c r="M412" s="121"/>
      <c r="N412" s="125"/>
      <c r="O412" s="125"/>
      <c r="P412" s="125"/>
      <c r="Q412" s="125"/>
    </row>
    <row r="413" spans="3:17" ht="30" customHeight="1">
      <c r="C413" s="121"/>
      <c r="D413" s="121"/>
      <c r="E413" s="125"/>
      <c r="F413" s="121"/>
      <c r="G413" s="121"/>
      <c r="H413" s="125"/>
      <c r="I413" s="121"/>
      <c r="J413" s="121"/>
      <c r="K413" s="125"/>
      <c r="L413" s="121"/>
      <c r="M413" s="121"/>
      <c r="N413" s="125"/>
      <c r="O413" s="125"/>
      <c r="P413" s="125"/>
      <c r="Q413" s="125"/>
    </row>
    <row r="414" spans="3:17" ht="30" customHeight="1">
      <c r="C414" s="121"/>
      <c r="D414" s="121"/>
      <c r="E414" s="125"/>
      <c r="F414" s="121"/>
      <c r="G414" s="121"/>
      <c r="H414" s="125"/>
      <c r="I414" s="121"/>
      <c r="J414" s="121"/>
      <c r="K414" s="125"/>
      <c r="L414" s="121"/>
      <c r="M414" s="121"/>
      <c r="N414" s="125"/>
      <c r="O414" s="125"/>
      <c r="P414" s="125"/>
      <c r="Q414" s="125"/>
    </row>
    <row r="415" spans="3:17" ht="30" customHeight="1">
      <c r="C415" s="121"/>
      <c r="D415" s="121"/>
      <c r="E415" s="125"/>
      <c r="F415" s="121"/>
      <c r="G415" s="121"/>
      <c r="H415" s="125"/>
      <c r="I415" s="121"/>
      <c r="J415" s="121"/>
      <c r="K415" s="125"/>
      <c r="L415" s="121"/>
      <c r="M415" s="121"/>
      <c r="N415" s="125"/>
      <c r="O415" s="125"/>
      <c r="P415" s="125"/>
      <c r="Q415" s="125"/>
    </row>
    <row r="416" spans="3:17" ht="30" customHeight="1">
      <c r="C416" s="121"/>
      <c r="D416" s="121"/>
      <c r="E416" s="125"/>
      <c r="F416" s="121"/>
      <c r="G416" s="121"/>
      <c r="H416" s="125"/>
      <c r="I416" s="121"/>
      <c r="J416" s="121"/>
      <c r="K416" s="125"/>
      <c r="L416" s="121"/>
      <c r="M416" s="121"/>
      <c r="N416" s="125"/>
      <c r="O416" s="125"/>
      <c r="P416" s="125"/>
      <c r="Q416" s="125"/>
    </row>
    <row r="417" spans="3:17" ht="30" customHeight="1">
      <c r="C417" s="121"/>
      <c r="D417" s="121"/>
      <c r="E417" s="125"/>
      <c r="F417" s="121"/>
      <c r="G417" s="121"/>
      <c r="H417" s="125"/>
      <c r="I417" s="121"/>
      <c r="J417" s="121"/>
      <c r="K417" s="125"/>
      <c r="L417" s="121"/>
      <c r="M417" s="121"/>
      <c r="N417" s="125"/>
      <c r="O417" s="125"/>
      <c r="P417" s="125"/>
      <c r="Q417" s="125"/>
    </row>
    <row r="418" spans="3:17" ht="30" customHeight="1">
      <c r="C418" s="121"/>
      <c r="D418" s="121"/>
      <c r="E418" s="125"/>
      <c r="F418" s="121"/>
      <c r="G418" s="121"/>
      <c r="H418" s="125"/>
      <c r="I418" s="121"/>
      <c r="J418" s="121"/>
      <c r="K418" s="125"/>
      <c r="L418" s="121"/>
      <c r="M418" s="121"/>
      <c r="N418" s="125"/>
      <c r="O418" s="125"/>
      <c r="P418" s="125"/>
      <c r="Q418" s="125"/>
    </row>
    <row r="419" spans="3:17" ht="30" customHeight="1">
      <c r="C419" s="121"/>
      <c r="D419" s="121"/>
      <c r="E419" s="125"/>
      <c r="F419" s="121"/>
      <c r="G419" s="121"/>
      <c r="H419" s="125"/>
      <c r="I419" s="121"/>
      <c r="J419" s="121"/>
      <c r="K419" s="125"/>
      <c r="L419" s="121"/>
      <c r="M419" s="121"/>
      <c r="N419" s="125"/>
      <c r="O419" s="125"/>
      <c r="P419" s="125"/>
      <c r="Q419" s="125"/>
    </row>
    <row r="420" spans="3:17" ht="30" customHeight="1">
      <c r="C420" s="121"/>
      <c r="D420" s="121"/>
      <c r="E420" s="125"/>
      <c r="F420" s="121"/>
      <c r="G420" s="121"/>
      <c r="H420" s="125"/>
      <c r="I420" s="121"/>
      <c r="J420" s="121"/>
      <c r="K420" s="125"/>
      <c r="L420" s="121"/>
      <c r="M420" s="121"/>
      <c r="N420" s="125"/>
      <c r="O420" s="125"/>
      <c r="P420" s="125"/>
      <c r="Q420" s="125"/>
    </row>
    <row r="421" spans="3:17" ht="30" customHeight="1">
      <c r="C421" s="121"/>
      <c r="D421" s="121"/>
      <c r="E421" s="125"/>
      <c r="F421" s="121"/>
      <c r="G421" s="121"/>
      <c r="H421" s="125"/>
      <c r="I421" s="121"/>
      <c r="J421" s="121"/>
      <c r="K421" s="125"/>
      <c r="L421" s="121"/>
      <c r="M421" s="121"/>
      <c r="N421" s="125"/>
      <c r="O421" s="125"/>
      <c r="P421" s="125"/>
      <c r="Q421" s="125"/>
    </row>
    <row r="422" spans="3:17" ht="30" customHeight="1">
      <c r="C422" s="121"/>
      <c r="D422" s="121"/>
      <c r="E422" s="125"/>
      <c r="F422" s="121"/>
      <c r="G422" s="121"/>
      <c r="H422" s="125"/>
      <c r="I422" s="121"/>
      <c r="J422" s="121"/>
      <c r="K422" s="125"/>
      <c r="L422" s="121"/>
      <c r="M422" s="121"/>
      <c r="N422" s="125"/>
      <c r="O422" s="125"/>
      <c r="P422" s="125"/>
      <c r="Q422" s="125"/>
    </row>
    <row r="423" spans="3:17" ht="30" customHeight="1">
      <c r="C423" s="121"/>
      <c r="D423" s="121"/>
      <c r="E423" s="125"/>
      <c r="F423" s="121"/>
      <c r="G423" s="121"/>
      <c r="H423" s="125"/>
      <c r="I423" s="121"/>
      <c r="J423" s="121"/>
      <c r="K423" s="125"/>
      <c r="L423" s="121"/>
      <c r="M423" s="121"/>
      <c r="N423" s="125"/>
      <c r="O423" s="125"/>
      <c r="P423" s="125"/>
      <c r="Q423" s="125"/>
    </row>
    <row r="424" spans="3:17" ht="30" customHeight="1">
      <c r="C424" s="121"/>
      <c r="D424" s="121"/>
      <c r="E424" s="125"/>
      <c r="F424" s="121"/>
      <c r="G424" s="121"/>
      <c r="H424" s="125"/>
      <c r="I424" s="121"/>
      <c r="J424" s="121"/>
      <c r="K424" s="125"/>
      <c r="L424" s="121"/>
      <c r="M424" s="121"/>
      <c r="N424" s="125"/>
      <c r="O424" s="125"/>
      <c r="P424" s="125"/>
      <c r="Q424" s="125"/>
    </row>
    <row r="425" spans="3:17" ht="30" customHeight="1">
      <c r="C425" s="121"/>
      <c r="D425" s="121"/>
      <c r="E425" s="125"/>
      <c r="F425" s="121"/>
      <c r="G425" s="121"/>
      <c r="H425" s="125"/>
      <c r="I425" s="121"/>
      <c r="J425" s="121"/>
      <c r="K425" s="125"/>
      <c r="L425" s="121"/>
      <c r="M425" s="121"/>
      <c r="N425" s="125"/>
      <c r="O425" s="125"/>
      <c r="P425" s="125"/>
      <c r="Q425" s="125"/>
    </row>
    <row r="426" spans="3:17" ht="30" customHeight="1">
      <c r="C426" s="121"/>
      <c r="D426" s="121"/>
      <c r="E426" s="125"/>
      <c r="F426" s="121"/>
      <c r="G426" s="121"/>
      <c r="H426" s="125"/>
      <c r="I426" s="121"/>
      <c r="J426" s="121"/>
      <c r="K426" s="125"/>
      <c r="L426" s="121"/>
      <c r="M426" s="121"/>
      <c r="N426" s="125"/>
      <c r="O426" s="125"/>
      <c r="P426" s="125"/>
      <c r="Q426" s="125"/>
    </row>
    <row r="427" spans="3:17" ht="30" customHeight="1">
      <c r="C427" s="121"/>
      <c r="D427" s="121"/>
      <c r="E427" s="125"/>
      <c r="F427" s="121"/>
      <c r="G427" s="121"/>
      <c r="H427" s="125"/>
      <c r="I427" s="121"/>
      <c r="J427" s="121"/>
      <c r="K427" s="125"/>
      <c r="L427" s="121"/>
      <c r="M427" s="121"/>
      <c r="N427" s="125"/>
      <c r="O427" s="125"/>
      <c r="P427" s="125"/>
      <c r="Q427" s="125"/>
    </row>
    <row r="428" spans="3:17" ht="30" customHeight="1">
      <c r="C428" s="121"/>
      <c r="D428" s="121"/>
      <c r="E428" s="125"/>
      <c r="F428" s="121"/>
      <c r="G428" s="121"/>
      <c r="H428" s="125"/>
      <c r="I428" s="121"/>
      <c r="J428" s="121"/>
      <c r="K428" s="125"/>
      <c r="L428" s="121"/>
      <c r="M428" s="121"/>
      <c r="N428" s="125"/>
      <c r="O428" s="125"/>
      <c r="P428" s="125"/>
      <c r="Q428" s="125"/>
    </row>
    <row r="429" spans="3:17" ht="30" customHeight="1">
      <c r="C429" s="121"/>
      <c r="D429" s="121"/>
      <c r="E429" s="125"/>
      <c r="F429" s="121"/>
      <c r="G429" s="121"/>
      <c r="H429" s="125"/>
      <c r="I429" s="121"/>
      <c r="J429" s="121"/>
      <c r="K429" s="125"/>
      <c r="L429" s="121"/>
      <c r="M429" s="121"/>
      <c r="N429" s="125"/>
      <c r="O429" s="125"/>
      <c r="P429" s="125"/>
      <c r="Q429" s="125"/>
    </row>
    <row r="430" spans="3:17" ht="30" customHeight="1">
      <c r="C430" s="121"/>
      <c r="D430" s="121"/>
      <c r="E430" s="125"/>
      <c r="F430" s="121"/>
      <c r="G430" s="121"/>
      <c r="H430" s="125"/>
      <c r="I430" s="121"/>
      <c r="J430" s="121"/>
      <c r="K430" s="125"/>
      <c r="L430" s="121"/>
      <c r="M430" s="121"/>
      <c r="N430" s="125"/>
      <c r="O430" s="125"/>
      <c r="P430" s="125"/>
      <c r="Q430" s="125"/>
    </row>
    <row r="431" spans="3:17" ht="30" customHeight="1">
      <c r="C431" s="121"/>
      <c r="D431" s="121"/>
      <c r="E431" s="125"/>
      <c r="F431" s="121"/>
      <c r="G431" s="121"/>
      <c r="H431" s="125"/>
      <c r="I431" s="121"/>
      <c r="J431" s="121"/>
      <c r="K431" s="125"/>
      <c r="L431" s="121"/>
      <c r="M431" s="121"/>
      <c r="N431" s="125"/>
      <c r="O431" s="125"/>
      <c r="P431" s="125"/>
      <c r="Q431" s="125"/>
    </row>
    <row r="432" spans="3:17" ht="30" customHeight="1">
      <c r="C432" s="121"/>
      <c r="D432" s="121"/>
      <c r="E432" s="125"/>
      <c r="F432" s="121"/>
      <c r="G432" s="121"/>
      <c r="H432" s="125"/>
      <c r="I432" s="121"/>
      <c r="J432" s="121"/>
      <c r="K432" s="125"/>
      <c r="L432" s="121"/>
      <c r="M432" s="121"/>
      <c r="N432" s="125"/>
      <c r="O432" s="125"/>
      <c r="P432" s="125"/>
      <c r="Q432" s="125"/>
    </row>
    <row r="433" spans="3:17" ht="30" customHeight="1">
      <c r="C433" s="121"/>
      <c r="D433" s="121"/>
      <c r="E433" s="125"/>
      <c r="F433" s="121"/>
      <c r="G433" s="121"/>
      <c r="H433" s="125"/>
      <c r="I433" s="121"/>
      <c r="J433" s="121"/>
      <c r="K433" s="125"/>
      <c r="L433" s="121"/>
      <c r="M433" s="121"/>
      <c r="N433" s="125"/>
      <c r="O433" s="125"/>
      <c r="P433" s="125"/>
      <c r="Q433" s="125"/>
    </row>
    <row r="434" spans="3:17" ht="30" customHeight="1">
      <c r="C434" s="121"/>
      <c r="D434" s="121"/>
      <c r="E434" s="125"/>
      <c r="F434" s="121"/>
      <c r="G434" s="121"/>
      <c r="H434" s="125"/>
      <c r="I434" s="121"/>
      <c r="J434" s="121"/>
      <c r="K434" s="125"/>
      <c r="L434" s="121"/>
      <c r="M434" s="121"/>
      <c r="N434" s="125"/>
      <c r="O434" s="125"/>
      <c r="P434" s="125"/>
      <c r="Q434" s="125"/>
    </row>
    <row r="435" spans="3:17" ht="30" customHeight="1">
      <c r="C435" s="121"/>
      <c r="D435" s="121"/>
      <c r="E435" s="125"/>
      <c r="F435" s="121"/>
      <c r="G435" s="121"/>
      <c r="H435" s="125"/>
      <c r="I435" s="121"/>
      <c r="J435" s="121"/>
      <c r="K435" s="125"/>
      <c r="L435" s="121"/>
      <c r="M435" s="121"/>
      <c r="N435" s="125"/>
      <c r="O435" s="125"/>
      <c r="P435" s="125"/>
      <c r="Q435" s="125"/>
    </row>
    <row r="436" spans="3:17" ht="30" customHeight="1">
      <c r="C436" s="121"/>
      <c r="D436" s="121"/>
      <c r="E436" s="125"/>
      <c r="F436" s="121"/>
      <c r="G436" s="121"/>
      <c r="H436" s="125"/>
      <c r="I436" s="121"/>
      <c r="J436" s="121"/>
      <c r="K436" s="125"/>
      <c r="L436" s="121"/>
      <c r="M436" s="121"/>
      <c r="N436" s="125"/>
      <c r="O436" s="125"/>
      <c r="P436" s="125"/>
      <c r="Q436" s="125"/>
    </row>
    <row r="437" spans="3:17" ht="30" customHeight="1">
      <c r="C437" s="121"/>
      <c r="D437" s="121"/>
      <c r="E437" s="125"/>
      <c r="F437" s="121"/>
      <c r="G437" s="121"/>
      <c r="H437" s="125"/>
      <c r="I437" s="121"/>
      <c r="J437" s="121"/>
      <c r="K437" s="125"/>
      <c r="L437" s="121"/>
      <c r="M437" s="121"/>
      <c r="N437" s="125"/>
      <c r="O437" s="125"/>
      <c r="P437" s="125"/>
      <c r="Q437" s="125"/>
    </row>
    <row r="438" spans="3:17" ht="30" customHeight="1">
      <c r="C438" s="121"/>
      <c r="D438" s="121"/>
      <c r="E438" s="125"/>
      <c r="F438" s="121"/>
      <c r="G438" s="121"/>
      <c r="H438" s="125"/>
      <c r="I438" s="121"/>
      <c r="J438" s="121"/>
      <c r="K438" s="125"/>
      <c r="L438" s="121"/>
      <c r="M438" s="121"/>
      <c r="N438" s="125"/>
      <c r="O438" s="125"/>
      <c r="P438" s="125"/>
      <c r="Q438" s="125"/>
    </row>
    <row r="439" spans="3:17" ht="30" customHeight="1">
      <c r="C439" s="121"/>
      <c r="D439" s="121"/>
      <c r="E439" s="125"/>
      <c r="F439" s="121"/>
      <c r="G439" s="121"/>
      <c r="H439" s="125"/>
      <c r="I439" s="121"/>
      <c r="J439" s="121"/>
      <c r="K439" s="125"/>
      <c r="L439" s="121"/>
      <c r="M439" s="121"/>
      <c r="N439" s="125"/>
      <c r="O439" s="125"/>
      <c r="P439" s="125"/>
      <c r="Q439" s="125"/>
    </row>
    <row r="440" spans="3:17" ht="30" customHeight="1">
      <c r="C440" s="121"/>
      <c r="D440" s="121"/>
      <c r="E440" s="125"/>
      <c r="F440" s="121"/>
      <c r="G440" s="121"/>
      <c r="H440" s="125"/>
      <c r="I440" s="121"/>
      <c r="J440" s="121"/>
      <c r="K440" s="125"/>
      <c r="L440" s="121"/>
      <c r="M440" s="121"/>
      <c r="N440" s="125"/>
      <c r="O440" s="125"/>
      <c r="P440" s="125"/>
      <c r="Q440" s="125"/>
    </row>
    <row r="441" spans="3:17" ht="30" customHeight="1">
      <c r="C441" s="121"/>
      <c r="D441" s="121"/>
      <c r="E441" s="125"/>
      <c r="F441" s="121"/>
      <c r="G441" s="121"/>
      <c r="H441" s="125"/>
      <c r="I441" s="121"/>
      <c r="J441" s="121"/>
      <c r="K441" s="125"/>
      <c r="L441" s="121"/>
      <c r="M441" s="121"/>
      <c r="N441" s="125"/>
      <c r="O441" s="125"/>
      <c r="P441" s="125"/>
      <c r="Q441" s="125"/>
    </row>
    <row r="442" spans="3:17" ht="30" customHeight="1">
      <c r="C442" s="121"/>
      <c r="D442" s="121"/>
      <c r="E442" s="125"/>
      <c r="F442" s="121"/>
      <c r="G442" s="121"/>
      <c r="H442" s="125"/>
      <c r="I442" s="121"/>
      <c r="J442" s="121"/>
      <c r="K442" s="125"/>
      <c r="L442" s="121"/>
      <c r="M442" s="121"/>
      <c r="N442" s="125"/>
      <c r="O442" s="125"/>
      <c r="P442" s="125"/>
      <c r="Q442" s="125"/>
    </row>
    <row r="443" spans="3:17" ht="30" customHeight="1">
      <c r="C443" s="121"/>
      <c r="D443" s="121"/>
      <c r="E443" s="125"/>
      <c r="F443" s="121"/>
      <c r="G443" s="121"/>
      <c r="H443" s="125"/>
      <c r="I443" s="121"/>
      <c r="J443" s="121"/>
      <c r="K443" s="125"/>
      <c r="L443" s="121"/>
      <c r="M443" s="121"/>
      <c r="N443" s="125"/>
      <c r="O443" s="125"/>
      <c r="P443" s="125"/>
      <c r="Q443" s="125"/>
    </row>
    <row r="444" spans="3:17" ht="30" customHeight="1">
      <c r="C444" s="121"/>
      <c r="D444" s="121"/>
      <c r="E444" s="125"/>
      <c r="F444" s="121"/>
      <c r="G444" s="121"/>
      <c r="H444" s="125"/>
      <c r="I444" s="121"/>
      <c r="J444" s="121"/>
      <c r="K444" s="125"/>
      <c r="L444" s="121"/>
      <c r="M444" s="121"/>
      <c r="N444" s="125"/>
      <c r="O444" s="125"/>
      <c r="P444" s="125"/>
      <c r="Q444" s="125"/>
    </row>
    <row r="445" spans="3:17" ht="30" customHeight="1">
      <c r="C445" s="121"/>
      <c r="D445" s="121"/>
      <c r="E445" s="125"/>
      <c r="F445" s="121"/>
      <c r="G445" s="121"/>
      <c r="H445" s="125"/>
      <c r="I445" s="121"/>
      <c r="J445" s="121"/>
      <c r="K445" s="125"/>
      <c r="L445" s="121"/>
      <c r="M445" s="121"/>
      <c r="N445" s="125"/>
      <c r="O445" s="125"/>
      <c r="P445" s="125"/>
      <c r="Q445" s="125"/>
    </row>
    <row r="446" spans="3:17" ht="30" customHeight="1">
      <c r="C446" s="121"/>
      <c r="D446" s="121"/>
      <c r="E446" s="125"/>
      <c r="F446" s="121"/>
      <c r="G446" s="121"/>
      <c r="H446" s="125"/>
      <c r="I446" s="121"/>
      <c r="J446" s="121"/>
      <c r="K446" s="125"/>
      <c r="L446" s="121"/>
      <c r="M446" s="121"/>
      <c r="N446" s="125"/>
      <c r="O446" s="125"/>
      <c r="P446" s="125"/>
      <c r="Q446" s="125"/>
    </row>
    <row r="447" spans="3:17" ht="30" customHeight="1">
      <c r="C447" s="121"/>
      <c r="D447" s="121"/>
      <c r="E447" s="125"/>
      <c r="F447" s="121"/>
      <c r="G447" s="121"/>
      <c r="H447" s="125"/>
      <c r="I447" s="121"/>
      <c r="J447" s="121"/>
      <c r="K447" s="125"/>
      <c r="L447" s="121"/>
      <c r="M447" s="121"/>
      <c r="N447" s="125"/>
      <c r="O447" s="125"/>
      <c r="P447" s="125"/>
      <c r="Q447" s="125"/>
    </row>
    <row r="448" spans="3:17" ht="30" customHeight="1">
      <c r="C448" s="121"/>
      <c r="D448" s="121"/>
      <c r="E448" s="125"/>
      <c r="F448" s="121"/>
      <c r="G448" s="121"/>
      <c r="H448" s="125"/>
      <c r="I448" s="121"/>
      <c r="J448" s="121"/>
      <c r="K448" s="125"/>
      <c r="L448" s="121"/>
      <c r="M448" s="121"/>
      <c r="N448" s="125"/>
      <c r="O448" s="125"/>
      <c r="P448" s="125"/>
      <c r="Q448" s="125"/>
    </row>
    <row r="449" spans="3:17" ht="30" customHeight="1">
      <c r="C449" s="121"/>
      <c r="D449" s="121"/>
      <c r="E449" s="125"/>
      <c r="F449" s="121"/>
      <c r="G449" s="121"/>
      <c r="H449" s="125"/>
      <c r="I449" s="121"/>
      <c r="J449" s="121"/>
      <c r="K449" s="125"/>
      <c r="L449" s="121"/>
      <c r="M449" s="121"/>
      <c r="N449" s="125"/>
      <c r="O449" s="125"/>
      <c r="P449" s="125"/>
      <c r="Q449" s="125"/>
    </row>
    <row r="450" spans="3:17" ht="30" customHeight="1">
      <c r="C450" s="121"/>
      <c r="D450" s="121"/>
      <c r="E450" s="125"/>
      <c r="F450" s="121"/>
      <c r="G450" s="121"/>
      <c r="H450" s="125"/>
      <c r="I450" s="121"/>
      <c r="J450" s="121"/>
      <c r="K450" s="125"/>
      <c r="L450" s="121"/>
      <c r="M450" s="121"/>
      <c r="N450" s="125"/>
      <c r="O450" s="125"/>
      <c r="P450" s="125"/>
      <c r="Q450" s="125"/>
    </row>
    <row r="451" spans="3:17" ht="30" customHeight="1">
      <c r="C451" s="121"/>
      <c r="D451" s="121"/>
      <c r="E451" s="125"/>
      <c r="F451" s="121"/>
      <c r="G451" s="121"/>
      <c r="H451" s="125"/>
      <c r="I451" s="121"/>
      <c r="J451" s="121"/>
      <c r="K451" s="125"/>
      <c r="L451" s="121"/>
      <c r="M451" s="121"/>
      <c r="N451" s="125"/>
      <c r="O451" s="125"/>
      <c r="P451" s="125"/>
      <c r="Q451" s="125"/>
    </row>
    <row r="452" spans="3:17" ht="30" customHeight="1">
      <c r="C452" s="121"/>
      <c r="D452" s="121"/>
      <c r="E452" s="125"/>
      <c r="F452" s="121"/>
      <c r="G452" s="121"/>
      <c r="H452" s="125"/>
      <c r="I452" s="121"/>
      <c r="J452" s="121"/>
      <c r="K452" s="125"/>
      <c r="L452" s="121"/>
      <c r="M452" s="121"/>
      <c r="N452" s="125"/>
      <c r="O452" s="125"/>
      <c r="P452" s="125"/>
      <c r="Q452" s="125"/>
    </row>
    <row r="453" spans="3:17" ht="30" customHeight="1">
      <c r="C453" s="121"/>
      <c r="D453" s="121"/>
      <c r="E453" s="125"/>
      <c r="F453" s="121"/>
      <c r="G453" s="121"/>
      <c r="H453" s="125"/>
      <c r="I453" s="121"/>
      <c r="J453" s="121"/>
      <c r="K453" s="125"/>
      <c r="L453" s="121"/>
      <c r="M453" s="121"/>
      <c r="N453" s="125"/>
      <c r="O453" s="125"/>
      <c r="P453" s="125"/>
      <c r="Q453" s="125"/>
    </row>
    <row r="454" spans="3:17" ht="30" customHeight="1">
      <c r="C454" s="121"/>
      <c r="D454" s="121"/>
      <c r="E454" s="125"/>
      <c r="F454" s="121"/>
      <c r="G454" s="121"/>
      <c r="H454" s="125"/>
      <c r="I454" s="121"/>
      <c r="J454" s="121"/>
      <c r="K454" s="125"/>
      <c r="L454" s="121"/>
      <c r="M454" s="121"/>
      <c r="N454" s="125"/>
      <c r="O454" s="125"/>
      <c r="P454" s="125"/>
      <c r="Q454" s="125"/>
    </row>
    <row r="455" spans="3:17" ht="30" customHeight="1">
      <c r="C455" s="121"/>
      <c r="D455" s="121"/>
      <c r="E455" s="125"/>
      <c r="F455" s="121"/>
      <c r="G455" s="121"/>
      <c r="H455" s="125"/>
      <c r="I455" s="121"/>
      <c r="J455" s="121"/>
      <c r="K455" s="125"/>
      <c r="L455" s="121"/>
      <c r="M455" s="121"/>
      <c r="N455" s="125"/>
      <c r="O455" s="125"/>
      <c r="P455" s="125"/>
      <c r="Q455" s="125"/>
    </row>
    <row r="456" spans="3:17" ht="30" customHeight="1">
      <c r="C456" s="121"/>
      <c r="D456" s="121"/>
      <c r="E456" s="125"/>
      <c r="F456" s="121"/>
      <c r="G456" s="121"/>
      <c r="H456" s="125"/>
      <c r="I456" s="121"/>
      <c r="J456" s="121"/>
      <c r="K456" s="125"/>
      <c r="L456" s="121"/>
      <c r="M456" s="121"/>
      <c r="N456" s="125"/>
      <c r="O456" s="125"/>
      <c r="P456" s="125"/>
      <c r="Q456" s="125"/>
    </row>
    <row r="457" spans="3:17" ht="30" customHeight="1">
      <c r="C457" s="121"/>
      <c r="D457" s="121"/>
      <c r="E457" s="125"/>
      <c r="F457" s="121"/>
      <c r="G457" s="121"/>
      <c r="H457" s="125"/>
      <c r="I457" s="121"/>
      <c r="J457" s="121"/>
      <c r="K457" s="125"/>
      <c r="L457" s="121"/>
      <c r="M457" s="121"/>
      <c r="N457" s="125"/>
      <c r="O457" s="125"/>
      <c r="P457" s="125"/>
      <c r="Q457" s="125"/>
    </row>
    <row r="458" spans="3:17" ht="30" customHeight="1">
      <c r="C458" s="121"/>
      <c r="D458" s="121"/>
      <c r="E458" s="125"/>
      <c r="F458" s="121"/>
      <c r="G458" s="121"/>
      <c r="H458" s="125"/>
      <c r="I458" s="121"/>
      <c r="J458" s="121"/>
      <c r="K458" s="125"/>
      <c r="L458" s="121"/>
      <c r="M458" s="121"/>
      <c r="N458" s="125"/>
      <c r="O458" s="125"/>
      <c r="P458" s="125"/>
      <c r="Q458" s="125"/>
    </row>
    <row r="459" spans="3:17" ht="30" customHeight="1">
      <c r="C459" s="121"/>
      <c r="D459" s="121"/>
      <c r="E459" s="125"/>
      <c r="F459" s="121"/>
      <c r="G459" s="121"/>
      <c r="H459" s="125"/>
      <c r="I459" s="121"/>
      <c r="J459" s="121"/>
      <c r="K459" s="125"/>
      <c r="L459" s="121"/>
      <c r="M459" s="121"/>
      <c r="N459" s="125"/>
      <c r="O459" s="125"/>
      <c r="P459" s="125"/>
      <c r="Q459" s="125"/>
    </row>
    <row r="460" spans="3:17" ht="30" customHeight="1">
      <c r="C460" s="121"/>
      <c r="D460" s="121"/>
      <c r="E460" s="125"/>
      <c r="F460" s="121"/>
      <c r="G460" s="121"/>
      <c r="H460" s="125"/>
      <c r="I460" s="121"/>
      <c r="J460" s="121"/>
      <c r="K460" s="125"/>
      <c r="L460" s="121"/>
      <c r="M460" s="121"/>
      <c r="N460" s="125"/>
      <c r="O460" s="125"/>
      <c r="P460" s="125"/>
      <c r="Q460" s="125"/>
    </row>
    <row r="461" spans="3:17" ht="30" customHeight="1">
      <c r="C461" s="121"/>
      <c r="D461" s="121"/>
      <c r="E461" s="125"/>
      <c r="F461" s="121"/>
      <c r="G461" s="121"/>
      <c r="H461" s="125"/>
      <c r="I461" s="121"/>
      <c r="J461" s="121"/>
      <c r="K461" s="125"/>
      <c r="L461" s="121"/>
      <c r="M461" s="121"/>
      <c r="N461" s="125"/>
      <c r="O461" s="125"/>
      <c r="P461" s="125"/>
      <c r="Q461" s="125"/>
    </row>
    <row r="462" spans="3:17" ht="30" customHeight="1">
      <c r="C462" s="121"/>
      <c r="D462" s="121"/>
      <c r="E462" s="125"/>
      <c r="F462" s="121"/>
      <c r="G462" s="121"/>
      <c r="H462" s="125"/>
      <c r="I462" s="121"/>
      <c r="J462" s="121"/>
      <c r="K462" s="125"/>
      <c r="L462" s="121"/>
      <c r="M462" s="121"/>
      <c r="N462" s="125"/>
      <c r="O462" s="125"/>
      <c r="P462" s="125"/>
      <c r="Q462" s="125"/>
    </row>
    <row r="463" spans="3:17" ht="30" customHeight="1">
      <c r="C463" s="121"/>
      <c r="D463" s="121"/>
      <c r="E463" s="125"/>
      <c r="F463" s="121"/>
      <c r="G463" s="121"/>
      <c r="H463" s="125"/>
      <c r="I463" s="121"/>
      <c r="J463" s="121"/>
      <c r="K463" s="125"/>
      <c r="L463" s="121"/>
      <c r="M463" s="121"/>
      <c r="N463" s="125"/>
      <c r="O463" s="125"/>
      <c r="P463" s="125"/>
      <c r="Q463" s="125"/>
    </row>
    <row r="464" spans="3:17" ht="30" customHeight="1">
      <c r="C464" s="121"/>
      <c r="D464" s="121"/>
      <c r="E464" s="125"/>
      <c r="F464" s="121"/>
      <c r="G464" s="121"/>
      <c r="H464" s="125"/>
      <c r="I464" s="121"/>
      <c r="J464" s="121"/>
      <c r="K464" s="125"/>
      <c r="L464" s="121"/>
      <c r="M464" s="121"/>
      <c r="N464" s="125"/>
      <c r="O464" s="125"/>
      <c r="P464" s="125"/>
      <c r="Q464" s="125"/>
    </row>
    <row r="465" spans="3:17" ht="30" customHeight="1">
      <c r="C465" s="121"/>
      <c r="D465" s="121"/>
      <c r="E465" s="125"/>
      <c r="F465" s="121"/>
      <c r="G465" s="121"/>
      <c r="H465" s="125"/>
      <c r="I465" s="121"/>
      <c r="J465" s="121"/>
      <c r="K465" s="125"/>
      <c r="L465" s="121"/>
      <c r="M465" s="121"/>
      <c r="N465" s="125"/>
      <c r="O465" s="125"/>
      <c r="P465" s="125"/>
      <c r="Q465" s="125"/>
    </row>
    <row r="466" spans="3:17" ht="30" customHeight="1">
      <c r="C466" s="121"/>
      <c r="D466" s="121"/>
      <c r="E466" s="125"/>
      <c r="F466" s="121"/>
      <c r="G466" s="121"/>
      <c r="H466" s="125"/>
      <c r="I466" s="121"/>
      <c r="J466" s="121"/>
      <c r="K466" s="125"/>
      <c r="L466" s="121"/>
      <c r="M466" s="121"/>
      <c r="N466" s="125"/>
      <c r="O466" s="125"/>
      <c r="P466" s="125"/>
      <c r="Q466" s="125"/>
    </row>
    <row r="467" spans="3:17" ht="30" customHeight="1">
      <c r="C467" s="121"/>
      <c r="D467" s="121"/>
      <c r="E467" s="125"/>
      <c r="F467" s="121"/>
      <c r="G467" s="121"/>
      <c r="H467" s="125"/>
      <c r="I467" s="121"/>
      <c r="J467" s="121"/>
      <c r="K467" s="125"/>
      <c r="L467" s="121"/>
      <c r="M467" s="121"/>
      <c r="N467" s="125"/>
      <c r="O467" s="125"/>
      <c r="P467" s="125"/>
      <c r="Q467" s="125"/>
    </row>
    <row r="468" spans="3:17" ht="30" customHeight="1">
      <c r="C468" s="121"/>
      <c r="D468" s="121"/>
      <c r="E468" s="125"/>
      <c r="F468" s="121"/>
      <c r="G468" s="121"/>
      <c r="H468" s="125"/>
      <c r="I468" s="121"/>
      <c r="J468" s="121"/>
      <c r="K468" s="125"/>
      <c r="L468" s="121"/>
      <c r="M468" s="121"/>
      <c r="N468" s="125"/>
      <c r="O468" s="125"/>
      <c r="P468" s="125"/>
      <c r="Q468" s="125"/>
    </row>
    <row r="469" spans="3:17" ht="30" customHeight="1">
      <c r="C469" s="121"/>
      <c r="D469" s="121"/>
      <c r="E469" s="125"/>
      <c r="F469" s="121"/>
      <c r="G469" s="121"/>
      <c r="H469" s="125"/>
      <c r="I469" s="121"/>
      <c r="J469" s="121"/>
      <c r="K469" s="125"/>
      <c r="L469" s="121"/>
      <c r="M469" s="121"/>
      <c r="N469" s="125"/>
      <c r="O469" s="125"/>
      <c r="P469" s="125"/>
      <c r="Q469" s="125"/>
    </row>
    <row r="470" spans="3:17" ht="30" customHeight="1">
      <c r="C470" s="121"/>
      <c r="D470" s="121"/>
      <c r="E470" s="125"/>
      <c r="F470" s="121"/>
      <c r="G470" s="121"/>
      <c r="H470" s="125"/>
      <c r="I470" s="121"/>
      <c r="J470" s="121"/>
      <c r="K470" s="125"/>
      <c r="L470" s="121"/>
      <c r="M470" s="121"/>
      <c r="N470" s="125"/>
      <c r="O470" s="125"/>
      <c r="P470" s="125"/>
      <c r="Q470" s="125"/>
    </row>
    <row r="471" spans="3:17" ht="30" customHeight="1">
      <c r="C471" s="121"/>
      <c r="D471" s="121"/>
      <c r="E471" s="125"/>
      <c r="F471" s="121"/>
      <c r="G471" s="121"/>
      <c r="H471" s="125"/>
      <c r="I471" s="121"/>
      <c r="J471" s="121"/>
      <c r="K471" s="125"/>
      <c r="L471" s="121"/>
      <c r="M471" s="121"/>
      <c r="N471" s="125"/>
      <c r="O471" s="125"/>
      <c r="P471" s="125"/>
      <c r="Q471" s="125"/>
    </row>
    <row r="472" spans="3:17" ht="30" customHeight="1">
      <c r="C472" s="121"/>
      <c r="D472" s="121"/>
      <c r="E472" s="125"/>
      <c r="F472" s="121"/>
      <c r="G472" s="121"/>
      <c r="H472" s="125"/>
      <c r="I472" s="121"/>
      <c r="J472" s="121"/>
      <c r="K472" s="125"/>
      <c r="L472" s="121"/>
      <c r="M472" s="121"/>
      <c r="N472" s="125"/>
      <c r="O472" s="125"/>
      <c r="P472" s="125"/>
      <c r="Q472" s="125"/>
    </row>
    <row r="473" spans="3:17" ht="30" customHeight="1">
      <c r="C473" s="121"/>
      <c r="D473" s="121"/>
      <c r="E473" s="125"/>
      <c r="F473" s="121"/>
      <c r="G473" s="121"/>
      <c r="H473" s="125"/>
      <c r="I473" s="121"/>
      <c r="J473" s="121"/>
      <c r="K473" s="125"/>
      <c r="L473" s="121"/>
      <c r="M473" s="121"/>
      <c r="N473" s="125"/>
      <c r="O473" s="125"/>
      <c r="P473" s="125"/>
      <c r="Q473" s="125"/>
    </row>
    <row r="474" spans="3:17" ht="30" customHeight="1">
      <c r="C474" s="121"/>
      <c r="D474" s="121"/>
      <c r="E474" s="125"/>
      <c r="F474" s="121"/>
      <c r="G474" s="121"/>
      <c r="H474" s="125"/>
      <c r="I474" s="121"/>
      <c r="J474" s="121"/>
      <c r="K474" s="125"/>
      <c r="L474" s="121"/>
      <c r="M474" s="121"/>
      <c r="N474" s="125"/>
      <c r="O474" s="125"/>
      <c r="P474" s="125"/>
      <c r="Q474" s="125"/>
    </row>
    <row r="475" spans="3:17" ht="30" customHeight="1">
      <c r="C475" s="121"/>
      <c r="D475" s="121"/>
      <c r="E475" s="125"/>
      <c r="F475" s="121"/>
      <c r="G475" s="121"/>
      <c r="H475" s="125"/>
      <c r="I475" s="121"/>
      <c r="J475" s="121"/>
      <c r="K475" s="125"/>
      <c r="L475" s="121"/>
      <c r="M475" s="121"/>
      <c r="N475" s="125"/>
      <c r="O475" s="125"/>
      <c r="P475" s="125"/>
      <c r="Q475" s="125"/>
    </row>
    <row r="476" spans="3:17" ht="30" customHeight="1">
      <c r="C476" s="121"/>
      <c r="D476" s="121"/>
      <c r="E476" s="125"/>
      <c r="F476" s="121"/>
      <c r="G476" s="121"/>
      <c r="H476" s="125"/>
      <c r="I476" s="121"/>
      <c r="J476" s="121"/>
      <c r="K476" s="125"/>
      <c r="L476" s="121"/>
      <c r="M476" s="121"/>
      <c r="N476" s="125"/>
      <c r="O476" s="125"/>
      <c r="P476" s="125"/>
      <c r="Q476" s="125"/>
    </row>
    <row r="477" spans="3:17" ht="30" customHeight="1">
      <c r="C477" s="121"/>
      <c r="D477" s="121"/>
      <c r="E477" s="125"/>
      <c r="F477" s="121"/>
      <c r="G477" s="121"/>
      <c r="H477" s="125"/>
      <c r="I477" s="121"/>
      <c r="J477" s="121"/>
      <c r="K477" s="125"/>
      <c r="L477" s="121"/>
      <c r="M477" s="121"/>
      <c r="N477" s="125"/>
      <c r="O477" s="125"/>
      <c r="P477" s="125"/>
      <c r="Q477" s="125"/>
    </row>
    <row r="478" spans="3:17" ht="30" customHeight="1">
      <c r="C478" s="121"/>
      <c r="D478" s="121"/>
      <c r="E478" s="125"/>
      <c r="F478" s="121"/>
      <c r="G478" s="121"/>
      <c r="H478" s="125"/>
      <c r="I478" s="121"/>
      <c r="J478" s="121"/>
      <c r="K478" s="125"/>
      <c r="L478" s="121"/>
      <c r="M478" s="121"/>
      <c r="N478" s="125"/>
      <c r="O478" s="125"/>
      <c r="P478" s="125"/>
      <c r="Q478" s="125"/>
    </row>
    <row r="479" spans="3:17" ht="30" customHeight="1">
      <c r="C479" s="121"/>
      <c r="D479" s="121"/>
      <c r="E479" s="125"/>
      <c r="F479" s="121"/>
      <c r="G479" s="121"/>
      <c r="H479" s="125"/>
      <c r="I479" s="121"/>
      <c r="J479" s="121"/>
      <c r="K479" s="125"/>
      <c r="L479" s="121"/>
      <c r="M479" s="121"/>
      <c r="N479" s="125"/>
      <c r="O479" s="125"/>
      <c r="P479" s="125"/>
      <c r="Q479" s="125"/>
    </row>
    <row r="480" spans="3:17" ht="30" customHeight="1">
      <c r="C480" s="121"/>
      <c r="D480" s="121"/>
      <c r="E480" s="125"/>
      <c r="F480" s="121"/>
      <c r="G480" s="121"/>
      <c r="H480" s="125"/>
      <c r="I480" s="121"/>
      <c r="J480" s="121"/>
      <c r="K480" s="125"/>
      <c r="L480" s="121"/>
      <c r="M480" s="121"/>
      <c r="N480" s="125"/>
      <c r="O480" s="125"/>
      <c r="P480" s="125"/>
      <c r="Q480" s="125"/>
    </row>
    <row r="481" spans="3:17" ht="30" customHeight="1">
      <c r="C481" s="121"/>
      <c r="D481" s="121"/>
      <c r="E481" s="125"/>
      <c r="F481" s="121"/>
      <c r="G481" s="121"/>
      <c r="H481" s="125"/>
      <c r="I481" s="121"/>
      <c r="J481" s="121"/>
      <c r="K481" s="125"/>
      <c r="L481" s="121"/>
      <c r="M481" s="121"/>
      <c r="N481" s="125"/>
      <c r="O481" s="125"/>
      <c r="P481" s="125"/>
      <c r="Q481" s="125"/>
    </row>
    <row r="482" spans="3:17" ht="30" customHeight="1">
      <c r="C482" s="121"/>
      <c r="D482" s="121"/>
      <c r="E482" s="125"/>
      <c r="F482" s="121"/>
      <c r="G482" s="121"/>
      <c r="H482" s="125"/>
      <c r="I482" s="121"/>
      <c r="J482" s="121"/>
      <c r="K482" s="125"/>
      <c r="L482" s="121"/>
      <c r="M482" s="121"/>
      <c r="N482" s="125"/>
      <c r="O482" s="125"/>
      <c r="P482" s="125"/>
      <c r="Q482" s="125"/>
    </row>
    <row r="483" spans="3:17" ht="30" customHeight="1">
      <c r="C483" s="121"/>
      <c r="D483" s="121"/>
      <c r="E483" s="125"/>
      <c r="F483" s="121"/>
      <c r="G483" s="121"/>
      <c r="H483" s="125"/>
      <c r="I483" s="121"/>
      <c r="J483" s="121"/>
      <c r="K483" s="125"/>
      <c r="L483" s="121"/>
      <c r="M483" s="121"/>
      <c r="N483" s="125"/>
      <c r="O483" s="125"/>
      <c r="P483" s="125"/>
      <c r="Q483" s="125"/>
    </row>
    <row r="484" spans="3:17" ht="30" customHeight="1">
      <c r="C484" s="121"/>
      <c r="D484" s="121"/>
      <c r="E484" s="125"/>
      <c r="F484" s="121"/>
      <c r="G484" s="121"/>
      <c r="H484" s="125"/>
      <c r="I484" s="121"/>
      <c r="J484" s="121"/>
      <c r="K484" s="125"/>
      <c r="L484" s="121"/>
      <c r="M484" s="121"/>
      <c r="N484" s="125"/>
      <c r="O484" s="125"/>
      <c r="P484" s="125"/>
      <c r="Q484" s="125"/>
    </row>
    <row r="485" spans="3:17" ht="30" customHeight="1">
      <c r="C485" s="121"/>
      <c r="D485" s="121"/>
      <c r="E485" s="125"/>
      <c r="F485" s="121"/>
      <c r="G485" s="121"/>
      <c r="H485" s="125"/>
      <c r="I485" s="121"/>
      <c r="J485" s="121"/>
      <c r="K485" s="125"/>
      <c r="L485" s="121"/>
      <c r="M485" s="121"/>
      <c r="N485" s="125"/>
      <c r="O485" s="125"/>
      <c r="P485" s="125"/>
      <c r="Q485" s="125"/>
    </row>
    <row r="486" spans="3:17" ht="30" customHeight="1">
      <c r="C486" s="121"/>
      <c r="D486" s="121"/>
      <c r="E486" s="125"/>
      <c r="F486" s="121"/>
      <c r="G486" s="121"/>
      <c r="H486" s="125"/>
      <c r="I486" s="121"/>
      <c r="J486" s="121"/>
      <c r="K486" s="125"/>
      <c r="L486" s="121"/>
      <c r="M486" s="121"/>
      <c r="N486" s="125"/>
      <c r="O486" s="125"/>
      <c r="P486" s="125"/>
      <c r="Q486" s="125"/>
    </row>
    <row r="487" spans="3:17" ht="30" customHeight="1">
      <c r="C487" s="121"/>
      <c r="D487" s="121"/>
      <c r="E487" s="125"/>
      <c r="F487" s="121"/>
      <c r="G487" s="121"/>
      <c r="H487" s="125"/>
      <c r="I487" s="121"/>
      <c r="J487" s="121"/>
      <c r="K487" s="125"/>
      <c r="L487" s="121"/>
      <c r="M487" s="121"/>
      <c r="N487" s="125"/>
      <c r="O487" s="125"/>
      <c r="P487" s="125"/>
      <c r="Q487" s="125"/>
    </row>
    <row r="488" spans="3:17" ht="30" customHeight="1">
      <c r="C488" s="121"/>
      <c r="D488" s="121"/>
      <c r="E488" s="125"/>
      <c r="F488" s="121"/>
      <c r="G488" s="121"/>
      <c r="H488" s="125"/>
      <c r="I488" s="121"/>
      <c r="J488" s="121"/>
      <c r="K488" s="125"/>
      <c r="L488" s="121"/>
      <c r="M488" s="121"/>
      <c r="N488" s="125"/>
      <c r="O488" s="125"/>
      <c r="P488" s="125"/>
      <c r="Q488" s="125"/>
    </row>
    <row r="489" spans="3:17" ht="30" customHeight="1">
      <c r="C489" s="121"/>
      <c r="D489" s="121"/>
      <c r="E489" s="125"/>
      <c r="F489" s="121"/>
      <c r="G489" s="121"/>
      <c r="H489" s="125"/>
      <c r="I489" s="121"/>
      <c r="J489" s="121"/>
      <c r="K489" s="125"/>
      <c r="L489" s="121"/>
      <c r="M489" s="121"/>
      <c r="N489" s="125"/>
      <c r="O489" s="125"/>
      <c r="P489" s="125"/>
      <c r="Q489" s="125"/>
    </row>
    <row r="490" spans="3:17" ht="30" customHeight="1">
      <c r="C490" s="121"/>
      <c r="D490" s="121"/>
      <c r="E490" s="125"/>
      <c r="F490" s="121"/>
      <c r="G490" s="121"/>
      <c r="H490" s="125"/>
      <c r="I490" s="121"/>
      <c r="J490" s="121"/>
      <c r="K490" s="125"/>
      <c r="L490" s="121"/>
      <c r="M490" s="121"/>
      <c r="N490" s="125"/>
      <c r="O490" s="125"/>
      <c r="P490" s="125"/>
      <c r="Q490" s="125"/>
    </row>
    <row r="491" spans="3:17" ht="30" customHeight="1">
      <c r="C491" s="121"/>
      <c r="D491" s="121"/>
      <c r="E491" s="125"/>
      <c r="F491" s="121"/>
      <c r="G491" s="121"/>
      <c r="H491" s="125"/>
      <c r="I491" s="121"/>
      <c r="J491" s="121"/>
      <c r="K491" s="125"/>
      <c r="L491" s="121"/>
      <c r="M491" s="121"/>
      <c r="N491" s="125"/>
      <c r="O491" s="125"/>
      <c r="P491" s="125"/>
      <c r="Q491" s="125"/>
    </row>
    <row r="492" spans="3:17" ht="30" customHeight="1">
      <c r="C492" s="121"/>
      <c r="D492" s="121"/>
      <c r="E492" s="125"/>
      <c r="F492" s="121"/>
      <c r="G492" s="121"/>
      <c r="H492" s="125"/>
      <c r="I492" s="121"/>
      <c r="J492" s="121"/>
      <c r="K492" s="125"/>
      <c r="L492" s="121"/>
      <c r="M492" s="121"/>
      <c r="N492" s="125"/>
      <c r="O492" s="125"/>
      <c r="P492" s="125"/>
      <c r="Q492" s="125"/>
    </row>
    <row r="493" spans="3:17" ht="30" customHeight="1">
      <c r="C493" s="121"/>
      <c r="D493" s="121"/>
      <c r="E493" s="125"/>
      <c r="F493" s="121"/>
      <c r="G493" s="121"/>
      <c r="H493" s="125"/>
      <c r="I493" s="121"/>
      <c r="J493" s="121"/>
      <c r="K493" s="125"/>
      <c r="L493" s="121"/>
      <c r="M493" s="121"/>
      <c r="N493" s="125"/>
      <c r="O493" s="125"/>
      <c r="P493" s="125"/>
      <c r="Q493" s="125"/>
    </row>
    <row r="494" spans="3:17" ht="30" customHeight="1">
      <c r="C494" s="121"/>
      <c r="D494" s="121"/>
      <c r="E494" s="125"/>
      <c r="F494" s="121"/>
      <c r="G494" s="121"/>
      <c r="H494" s="125"/>
      <c r="I494" s="121"/>
      <c r="J494" s="121"/>
      <c r="K494" s="125"/>
      <c r="L494" s="121"/>
      <c r="M494" s="121"/>
      <c r="N494" s="125"/>
      <c r="O494" s="125"/>
      <c r="P494" s="125"/>
      <c r="Q494" s="125"/>
    </row>
    <row r="495" spans="3:17" ht="30" customHeight="1">
      <c r="C495" s="121"/>
      <c r="D495" s="121"/>
      <c r="E495" s="125"/>
      <c r="F495" s="121"/>
      <c r="G495" s="121"/>
      <c r="H495" s="125"/>
      <c r="I495" s="121"/>
      <c r="J495" s="121"/>
      <c r="K495" s="125"/>
      <c r="L495" s="121"/>
      <c r="M495" s="121"/>
      <c r="N495" s="125"/>
      <c r="O495" s="125"/>
      <c r="P495" s="125"/>
      <c r="Q495" s="125"/>
    </row>
    <row r="496" spans="3:17" ht="30" customHeight="1">
      <c r="C496" s="121"/>
      <c r="D496" s="121"/>
      <c r="E496" s="125"/>
      <c r="F496" s="121"/>
      <c r="G496" s="121"/>
      <c r="H496" s="125"/>
      <c r="I496" s="121"/>
      <c r="J496" s="121"/>
      <c r="K496" s="125"/>
      <c r="L496" s="121"/>
      <c r="M496" s="121"/>
      <c r="N496" s="125"/>
      <c r="O496" s="125"/>
      <c r="P496" s="125"/>
      <c r="Q496" s="125"/>
    </row>
    <row r="497" spans="3:17" ht="30" customHeight="1">
      <c r="C497" s="121"/>
      <c r="D497" s="121"/>
      <c r="E497" s="125"/>
      <c r="F497" s="121"/>
      <c r="G497" s="121"/>
      <c r="H497" s="125"/>
      <c r="I497" s="121"/>
      <c r="J497" s="121"/>
      <c r="K497" s="125"/>
      <c r="L497" s="121"/>
      <c r="M497" s="121"/>
      <c r="N497" s="125"/>
      <c r="O497" s="125"/>
      <c r="P497" s="125"/>
      <c r="Q497" s="125"/>
    </row>
    <row r="498" spans="3:17" ht="30" customHeight="1">
      <c r="C498" s="121"/>
      <c r="D498" s="121"/>
      <c r="E498" s="125"/>
      <c r="F498" s="121"/>
      <c r="G498" s="121"/>
      <c r="H498" s="125"/>
      <c r="I498" s="121"/>
      <c r="J498" s="121"/>
      <c r="K498" s="125"/>
      <c r="L498" s="121"/>
      <c r="M498" s="121"/>
      <c r="N498" s="125"/>
      <c r="O498" s="125"/>
      <c r="P498" s="125"/>
      <c r="Q498" s="125"/>
    </row>
    <row r="499" spans="3:17" ht="30" customHeight="1">
      <c r="C499" s="121"/>
      <c r="D499" s="121"/>
      <c r="E499" s="125"/>
      <c r="F499" s="121"/>
      <c r="G499" s="121"/>
      <c r="H499" s="125"/>
      <c r="I499" s="121"/>
      <c r="J499" s="121"/>
      <c r="K499" s="125"/>
      <c r="L499" s="121"/>
      <c r="M499" s="121"/>
      <c r="N499" s="125"/>
      <c r="O499" s="125"/>
      <c r="P499" s="125"/>
      <c r="Q499" s="125"/>
    </row>
    <row r="500" spans="3:17" ht="30" customHeight="1">
      <c r="C500" s="121"/>
      <c r="D500" s="121"/>
      <c r="E500" s="125"/>
      <c r="F500" s="121"/>
      <c r="G500" s="121"/>
      <c r="H500" s="125"/>
      <c r="I500" s="121"/>
      <c r="J500" s="121"/>
      <c r="K500" s="125"/>
      <c r="L500" s="121"/>
      <c r="M500" s="121"/>
      <c r="N500" s="125"/>
      <c r="O500" s="125"/>
      <c r="P500" s="125"/>
      <c r="Q500" s="125"/>
    </row>
    <row r="501" spans="3:17" ht="30" customHeight="1">
      <c r="C501" s="121"/>
      <c r="D501" s="121"/>
      <c r="E501" s="125"/>
      <c r="F501" s="121"/>
      <c r="G501" s="121"/>
      <c r="H501" s="125"/>
      <c r="I501" s="121"/>
      <c r="J501" s="121"/>
      <c r="K501" s="125"/>
      <c r="L501" s="121"/>
      <c r="M501" s="121"/>
      <c r="N501" s="125"/>
      <c r="O501" s="125"/>
      <c r="P501" s="125"/>
      <c r="Q501" s="125"/>
    </row>
    <row r="502" spans="3:17" ht="30" customHeight="1">
      <c r="C502" s="121"/>
      <c r="D502" s="121"/>
      <c r="E502" s="125"/>
      <c r="F502" s="121"/>
      <c r="G502" s="121"/>
      <c r="H502" s="125"/>
      <c r="I502" s="121"/>
      <c r="J502" s="121"/>
      <c r="K502" s="125"/>
      <c r="L502" s="121"/>
      <c r="M502" s="121"/>
      <c r="N502" s="125"/>
      <c r="O502" s="125"/>
      <c r="P502" s="125"/>
      <c r="Q502" s="125"/>
    </row>
    <row r="503" spans="3:17" ht="30" customHeight="1">
      <c r="C503" s="121"/>
      <c r="D503" s="121"/>
      <c r="E503" s="125"/>
      <c r="F503" s="121"/>
      <c r="G503" s="121"/>
      <c r="H503" s="125"/>
      <c r="I503" s="121"/>
      <c r="J503" s="121"/>
      <c r="K503" s="125"/>
      <c r="L503" s="121"/>
      <c r="M503" s="121"/>
      <c r="N503" s="125"/>
      <c r="O503" s="125"/>
      <c r="P503" s="125"/>
      <c r="Q503" s="125"/>
    </row>
    <row r="504" spans="3:17" ht="30" customHeight="1">
      <c r="C504" s="121"/>
      <c r="D504" s="121"/>
      <c r="E504" s="125"/>
      <c r="F504" s="121"/>
      <c r="G504" s="121"/>
      <c r="H504" s="125"/>
      <c r="I504" s="121"/>
      <c r="J504" s="121"/>
      <c r="K504" s="125"/>
      <c r="L504" s="121"/>
      <c r="M504" s="121"/>
      <c r="N504" s="125"/>
      <c r="O504" s="125"/>
      <c r="P504" s="125"/>
      <c r="Q504" s="125"/>
    </row>
    <row r="505" spans="3:17" ht="30" customHeight="1">
      <c r="C505" s="121"/>
      <c r="D505" s="121"/>
      <c r="E505" s="125"/>
      <c r="F505" s="121"/>
      <c r="G505" s="121"/>
      <c r="H505" s="125"/>
      <c r="I505" s="121"/>
      <c r="J505" s="121"/>
      <c r="K505" s="125"/>
      <c r="L505" s="121"/>
      <c r="M505" s="121"/>
      <c r="N505" s="125"/>
      <c r="O505" s="125"/>
      <c r="P505" s="125"/>
      <c r="Q505" s="125"/>
    </row>
    <row r="506" spans="3:17" ht="30" customHeight="1">
      <c r="C506" s="121"/>
      <c r="D506" s="121"/>
      <c r="E506" s="125"/>
      <c r="F506" s="121"/>
      <c r="G506" s="121"/>
      <c r="H506" s="125"/>
      <c r="I506" s="121"/>
      <c r="J506" s="121"/>
      <c r="K506" s="125"/>
      <c r="L506" s="121"/>
      <c r="M506" s="121"/>
      <c r="N506" s="125"/>
      <c r="O506" s="125"/>
      <c r="P506" s="125"/>
      <c r="Q506" s="125"/>
    </row>
    <row r="507" spans="3:17" ht="30" customHeight="1">
      <c r="C507" s="121"/>
      <c r="D507" s="121"/>
      <c r="E507" s="125"/>
      <c r="F507" s="121"/>
      <c r="G507" s="121"/>
      <c r="H507" s="125"/>
      <c r="I507" s="121"/>
      <c r="J507" s="121"/>
      <c r="K507" s="125"/>
      <c r="L507" s="121"/>
      <c r="M507" s="121"/>
      <c r="N507" s="125"/>
      <c r="O507" s="125"/>
      <c r="P507" s="125"/>
      <c r="Q507" s="125"/>
    </row>
    <row r="508" spans="3:17" ht="30" customHeight="1">
      <c r="C508" s="121"/>
      <c r="D508" s="121"/>
      <c r="E508" s="125"/>
      <c r="F508" s="121"/>
      <c r="G508" s="121"/>
      <c r="H508" s="125"/>
      <c r="I508" s="121"/>
      <c r="J508" s="121"/>
      <c r="K508" s="125"/>
      <c r="L508" s="121"/>
      <c r="M508" s="121"/>
      <c r="N508" s="125"/>
      <c r="O508" s="125"/>
      <c r="P508" s="125"/>
      <c r="Q508" s="125"/>
    </row>
    <row r="509" spans="3:17" ht="30" customHeight="1">
      <c r="C509" s="121"/>
      <c r="D509" s="121"/>
      <c r="E509" s="125"/>
      <c r="F509" s="121"/>
      <c r="G509" s="121"/>
      <c r="H509" s="125"/>
      <c r="I509" s="121"/>
      <c r="J509" s="121"/>
      <c r="K509" s="125"/>
      <c r="L509" s="121"/>
      <c r="M509" s="121"/>
      <c r="N509" s="125"/>
      <c r="O509" s="125"/>
      <c r="P509" s="125"/>
      <c r="Q509" s="125"/>
    </row>
    <row r="510" spans="3:17" ht="30" customHeight="1">
      <c r="C510" s="121"/>
      <c r="D510" s="121"/>
      <c r="E510" s="125"/>
      <c r="F510" s="121"/>
      <c r="G510" s="121"/>
      <c r="H510" s="125"/>
      <c r="I510" s="121"/>
      <c r="J510" s="121"/>
      <c r="K510" s="125"/>
      <c r="L510" s="121"/>
      <c r="M510" s="121"/>
      <c r="N510" s="125"/>
      <c r="O510" s="125"/>
      <c r="P510" s="125"/>
      <c r="Q510" s="125"/>
    </row>
    <row r="511" spans="3:17" ht="30" customHeight="1">
      <c r="C511" s="121"/>
      <c r="D511" s="121"/>
      <c r="E511" s="125"/>
      <c r="F511" s="121"/>
      <c r="G511" s="121"/>
      <c r="H511" s="125"/>
      <c r="I511" s="121"/>
      <c r="J511" s="121"/>
      <c r="K511" s="125"/>
      <c r="L511" s="121"/>
      <c r="M511" s="121"/>
      <c r="N511" s="125"/>
      <c r="O511" s="125"/>
      <c r="P511" s="125"/>
      <c r="Q511" s="125"/>
    </row>
    <row r="512" spans="3:17" ht="30" customHeight="1">
      <c r="C512" s="121"/>
      <c r="D512" s="121"/>
      <c r="E512" s="125"/>
      <c r="F512" s="121"/>
      <c r="G512" s="121"/>
      <c r="H512" s="125"/>
      <c r="I512" s="121"/>
      <c r="J512" s="121"/>
      <c r="K512" s="125"/>
      <c r="L512" s="121"/>
      <c r="M512" s="121"/>
      <c r="N512" s="125"/>
      <c r="O512" s="125"/>
      <c r="P512" s="125"/>
      <c r="Q512" s="125"/>
    </row>
    <row r="513" spans="3:17" ht="30" customHeight="1">
      <c r="C513" s="121"/>
      <c r="D513" s="121"/>
      <c r="E513" s="125"/>
      <c r="F513" s="121"/>
      <c r="G513" s="121"/>
      <c r="H513" s="125"/>
      <c r="I513" s="121"/>
      <c r="J513" s="121"/>
      <c r="K513" s="125"/>
      <c r="L513" s="121"/>
      <c r="M513" s="121"/>
      <c r="N513" s="125"/>
      <c r="O513" s="125"/>
      <c r="P513" s="125"/>
      <c r="Q513" s="125"/>
    </row>
    <row r="514" spans="3:17" ht="30" customHeight="1">
      <c r="C514" s="121"/>
      <c r="D514" s="121"/>
      <c r="E514" s="125"/>
      <c r="F514" s="121"/>
      <c r="G514" s="121"/>
      <c r="H514" s="125"/>
      <c r="I514" s="121"/>
      <c r="J514" s="121"/>
      <c r="K514" s="125"/>
      <c r="L514" s="121"/>
      <c r="M514" s="121"/>
      <c r="N514" s="125"/>
      <c r="O514" s="125"/>
      <c r="P514" s="125"/>
      <c r="Q514" s="125"/>
    </row>
    <row r="515" spans="3:17" ht="30" customHeight="1">
      <c r="C515" s="121"/>
      <c r="D515" s="121"/>
      <c r="E515" s="125"/>
      <c r="F515" s="121"/>
      <c r="G515" s="121"/>
      <c r="H515" s="125"/>
      <c r="I515" s="121"/>
      <c r="J515" s="121"/>
      <c r="K515" s="125"/>
      <c r="L515" s="121"/>
      <c r="M515" s="121"/>
      <c r="N515" s="125"/>
      <c r="O515" s="125"/>
      <c r="P515" s="125"/>
      <c r="Q515" s="125"/>
    </row>
    <row r="516" spans="3:17" ht="30" customHeight="1">
      <c r="C516" s="121"/>
      <c r="D516" s="121"/>
      <c r="E516" s="125"/>
      <c r="F516" s="121"/>
      <c r="G516" s="121"/>
      <c r="H516" s="125"/>
      <c r="I516" s="121"/>
      <c r="J516" s="121"/>
      <c r="K516" s="125"/>
      <c r="L516" s="121"/>
      <c r="M516" s="121"/>
      <c r="N516" s="125"/>
      <c r="O516" s="125"/>
      <c r="P516" s="125"/>
      <c r="Q516" s="125"/>
    </row>
    <row r="517" spans="3:17" ht="30" customHeight="1">
      <c r="C517" s="121"/>
      <c r="D517" s="121"/>
      <c r="E517" s="125"/>
      <c r="F517" s="121"/>
      <c r="G517" s="121"/>
      <c r="H517" s="125"/>
      <c r="I517" s="121"/>
      <c r="J517" s="121"/>
      <c r="K517" s="125"/>
      <c r="L517" s="121"/>
      <c r="M517" s="121"/>
      <c r="N517" s="125"/>
      <c r="O517" s="125"/>
      <c r="P517" s="125"/>
      <c r="Q517" s="125"/>
    </row>
    <row r="518" spans="3:17" ht="30" customHeight="1">
      <c r="C518" s="121"/>
      <c r="D518" s="121"/>
      <c r="E518" s="125"/>
      <c r="F518" s="121"/>
      <c r="G518" s="121"/>
      <c r="H518" s="125"/>
      <c r="I518" s="121"/>
      <c r="J518" s="121"/>
      <c r="K518" s="125"/>
      <c r="L518" s="121"/>
      <c r="M518" s="121"/>
      <c r="N518" s="125"/>
      <c r="O518" s="125"/>
      <c r="P518" s="125"/>
      <c r="Q518" s="125"/>
    </row>
    <row r="519" spans="3:17" ht="30" customHeight="1">
      <c r="C519" s="121"/>
      <c r="D519" s="121"/>
      <c r="E519" s="125"/>
      <c r="F519" s="121"/>
      <c r="G519" s="121"/>
      <c r="H519" s="125"/>
      <c r="I519" s="121"/>
      <c r="J519" s="121"/>
      <c r="K519" s="125"/>
      <c r="L519" s="121"/>
      <c r="M519" s="121"/>
      <c r="N519" s="125"/>
      <c r="O519" s="125"/>
      <c r="P519" s="125"/>
      <c r="Q519" s="125"/>
    </row>
    <row r="520" spans="3:17" ht="30" customHeight="1">
      <c r="C520" s="121"/>
      <c r="D520" s="121"/>
      <c r="E520" s="125"/>
      <c r="F520" s="121"/>
      <c r="G520" s="121"/>
      <c r="H520" s="125"/>
      <c r="I520" s="121"/>
      <c r="J520" s="121"/>
      <c r="K520" s="125"/>
      <c r="L520" s="121"/>
      <c r="M520" s="121"/>
      <c r="N520" s="125"/>
      <c r="O520" s="125"/>
      <c r="P520" s="125"/>
      <c r="Q520" s="125"/>
    </row>
    <row r="521" spans="3:17" ht="30" customHeight="1">
      <c r="C521" s="121"/>
      <c r="D521" s="121"/>
      <c r="E521" s="125"/>
      <c r="F521" s="121"/>
      <c r="G521" s="121"/>
      <c r="H521" s="125"/>
      <c r="I521" s="121"/>
      <c r="J521" s="121"/>
      <c r="K521" s="125"/>
      <c r="L521" s="121"/>
      <c r="M521" s="121"/>
      <c r="N521" s="125"/>
      <c r="O521" s="125"/>
      <c r="P521" s="125"/>
      <c r="Q521" s="125"/>
    </row>
    <row r="522" spans="3:17" ht="30" customHeight="1">
      <c r="C522" s="121"/>
      <c r="D522" s="121"/>
      <c r="E522" s="125"/>
      <c r="F522" s="121"/>
      <c r="G522" s="121"/>
      <c r="H522" s="125"/>
      <c r="I522" s="121"/>
      <c r="J522" s="121"/>
      <c r="K522" s="125"/>
      <c r="L522" s="121"/>
      <c r="M522" s="121"/>
      <c r="N522" s="125"/>
      <c r="O522" s="125"/>
      <c r="P522" s="125"/>
      <c r="Q522" s="125"/>
    </row>
    <row r="523" spans="3:17" ht="30" customHeight="1">
      <c r="C523" s="121"/>
      <c r="D523" s="121"/>
      <c r="E523" s="125"/>
      <c r="F523" s="121"/>
      <c r="G523" s="121"/>
      <c r="H523" s="125"/>
      <c r="I523" s="121"/>
      <c r="J523" s="121"/>
      <c r="K523" s="125"/>
      <c r="L523" s="121"/>
      <c r="M523" s="121"/>
      <c r="N523" s="125"/>
      <c r="O523" s="125"/>
      <c r="P523" s="125"/>
      <c r="Q523" s="125"/>
    </row>
    <row r="524" spans="3:17" ht="30" customHeight="1">
      <c r="C524" s="121"/>
      <c r="D524" s="121"/>
      <c r="E524" s="125"/>
      <c r="F524" s="121"/>
      <c r="G524" s="121"/>
      <c r="H524" s="125"/>
      <c r="I524" s="121"/>
      <c r="J524" s="121"/>
      <c r="K524" s="125"/>
      <c r="L524" s="121"/>
      <c r="M524" s="121"/>
      <c r="N524" s="125"/>
      <c r="O524" s="125"/>
      <c r="P524" s="125"/>
      <c r="Q524" s="125"/>
    </row>
    <row r="525" spans="3:17" ht="30" customHeight="1">
      <c r="C525" s="121"/>
      <c r="D525" s="121"/>
      <c r="E525" s="125"/>
      <c r="F525" s="121"/>
      <c r="G525" s="121"/>
      <c r="H525" s="125"/>
      <c r="I525" s="121"/>
      <c r="J525" s="121"/>
      <c r="K525" s="125"/>
      <c r="L525" s="121"/>
      <c r="M525" s="121"/>
      <c r="N525" s="125"/>
      <c r="O525" s="125"/>
      <c r="P525" s="125"/>
      <c r="Q525" s="125"/>
    </row>
    <row r="526" spans="3:17" ht="30" customHeight="1">
      <c r="C526" s="121"/>
      <c r="D526" s="121"/>
      <c r="E526" s="125"/>
      <c r="F526" s="121"/>
      <c r="G526" s="121"/>
      <c r="H526" s="125"/>
      <c r="I526" s="121"/>
      <c r="J526" s="121"/>
      <c r="K526" s="125"/>
      <c r="L526" s="121"/>
      <c r="M526" s="121"/>
      <c r="N526" s="125"/>
      <c r="O526" s="125"/>
      <c r="P526" s="125"/>
      <c r="Q526" s="125"/>
    </row>
    <row r="527" spans="3:17" ht="30" customHeight="1">
      <c r="C527" s="121"/>
      <c r="D527" s="121"/>
      <c r="E527" s="125"/>
      <c r="F527" s="121"/>
      <c r="G527" s="121"/>
      <c r="H527" s="125"/>
      <c r="I527" s="121"/>
      <c r="J527" s="121"/>
      <c r="K527" s="125"/>
      <c r="L527" s="121"/>
      <c r="M527" s="121"/>
      <c r="N527" s="125"/>
      <c r="O527" s="125"/>
      <c r="P527" s="125"/>
      <c r="Q527" s="125"/>
    </row>
    <row r="528" spans="3:17" ht="30" customHeight="1">
      <c r="C528" s="121"/>
      <c r="D528" s="121"/>
      <c r="E528" s="125"/>
      <c r="F528" s="121"/>
      <c r="G528" s="121"/>
      <c r="H528" s="125"/>
      <c r="I528" s="121"/>
      <c r="J528" s="121"/>
      <c r="K528" s="125"/>
      <c r="L528" s="121"/>
      <c r="M528" s="121"/>
      <c r="N528" s="125"/>
      <c r="O528" s="125"/>
      <c r="P528" s="125"/>
      <c r="Q528" s="125"/>
    </row>
    <row r="529" spans="3:17" ht="30" customHeight="1">
      <c r="C529" s="121"/>
      <c r="D529" s="121"/>
      <c r="E529" s="125"/>
      <c r="F529" s="121"/>
      <c r="G529" s="121"/>
      <c r="H529" s="125"/>
      <c r="I529" s="121"/>
      <c r="J529" s="121"/>
      <c r="K529" s="125"/>
      <c r="L529" s="121"/>
      <c r="M529" s="121"/>
      <c r="N529" s="125"/>
      <c r="O529" s="125"/>
      <c r="P529" s="125"/>
      <c r="Q529" s="125"/>
    </row>
    <row r="530" spans="3:17" ht="30" customHeight="1">
      <c r="C530" s="121"/>
      <c r="D530" s="121"/>
      <c r="E530" s="125"/>
      <c r="F530" s="121"/>
      <c r="G530" s="121"/>
      <c r="H530" s="125"/>
      <c r="I530" s="121"/>
      <c r="J530" s="121"/>
      <c r="K530" s="125"/>
      <c r="L530" s="121"/>
      <c r="M530" s="121"/>
      <c r="N530" s="125"/>
      <c r="O530" s="125"/>
      <c r="P530" s="125"/>
      <c r="Q530" s="125"/>
    </row>
    <row r="531" spans="3:17" ht="30" customHeight="1">
      <c r="C531" s="121"/>
      <c r="D531" s="121"/>
      <c r="E531" s="125"/>
      <c r="F531" s="121"/>
      <c r="G531" s="121"/>
      <c r="H531" s="125"/>
      <c r="I531" s="121"/>
      <c r="J531" s="121"/>
      <c r="K531" s="125"/>
      <c r="L531" s="121"/>
      <c r="M531" s="121"/>
      <c r="N531" s="125"/>
      <c r="O531" s="125"/>
      <c r="P531" s="125"/>
      <c r="Q531" s="125"/>
    </row>
    <row r="532" spans="3:17" ht="30" customHeight="1">
      <c r="C532" s="121"/>
      <c r="D532" s="121"/>
      <c r="E532" s="125"/>
      <c r="F532" s="121"/>
      <c r="G532" s="121"/>
      <c r="H532" s="125"/>
      <c r="I532" s="121"/>
      <c r="J532" s="121"/>
      <c r="K532" s="125"/>
      <c r="L532" s="121"/>
      <c r="M532" s="121"/>
      <c r="N532" s="125"/>
      <c r="O532" s="125"/>
      <c r="P532" s="125"/>
      <c r="Q532" s="125"/>
    </row>
    <row r="533" spans="3:17" ht="30" customHeight="1">
      <c r="C533" s="121"/>
      <c r="D533" s="121"/>
      <c r="E533" s="125"/>
      <c r="F533" s="121"/>
      <c r="G533" s="121"/>
      <c r="H533" s="125"/>
      <c r="I533" s="121"/>
      <c r="J533" s="121"/>
      <c r="K533" s="125"/>
      <c r="L533" s="121"/>
      <c r="M533" s="121"/>
      <c r="N533" s="125"/>
      <c r="O533" s="125"/>
      <c r="P533" s="125"/>
      <c r="Q533" s="125"/>
    </row>
    <row r="534" spans="3:17" ht="30" customHeight="1">
      <c r="C534" s="121"/>
      <c r="D534" s="121"/>
      <c r="E534" s="125"/>
      <c r="F534" s="121"/>
      <c r="G534" s="121"/>
      <c r="H534" s="125"/>
      <c r="I534" s="121"/>
      <c r="J534" s="121"/>
      <c r="K534" s="125"/>
      <c r="L534" s="121"/>
      <c r="M534" s="121"/>
      <c r="N534" s="125"/>
      <c r="O534" s="125"/>
      <c r="P534" s="125"/>
      <c r="Q534" s="125"/>
    </row>
    <row r="535" spans="3:17" ht="30" customHeight="1">
      <c r="C535" s="121"/>
      <c r="D535" s="121"/>
      <c r="E535" s="125"/>
      <c r="F535" s="121"/>
      <c r="G535" s="121"/>
      <c r="H535" s="125"/>
      <c r="I535" s="121"/>
      <c r="J535" s="121"/>
      <c r="K535" s="125"/>
      <c r="L535" s="121"/>
      <c r="M535" s="121"/>
      <c r="N535" s="125"/>
      <c r="O535" s="125"/>
      <c r="P535" s="125"/>
      <c r="Q535" s="125"/>
    </row>
    <row r="536" spans="3:17" ht="30" customHeight="1">
      <c r="C536" s="121"/>
      <c r="D536" s="121"/>
      <c r="E536" s="125"/>
      <c r="F536" s="121"/>
      <c r="G536" s="121"/>
      <c r="H536" s="125"/>
      <c r="I536" s="121"/>
      <c r="J536" s="121"/>
      <c r="K536" s="125"/>
      <c r="L536" s="121"/>
      <c r="M536" s="121"/>
      <c r="N536" s="125"/>
      <c r="O536" s="125"/>
      <c r="P536" s="125"/>
      <c r="Q536" s="125"/>
    </row>
    <row r="537" spans="3:17" ht="30" customHeight="1">
      <c r="C537" s="121"/>
      <c r="D537" s="121"/>
      <c r="E537" s="125"/>
      <c r="F537" s="121"/>
      <c r="G537" s="121"/>
      <c r="H537" s="125"/>
      <c r="I537" s="121"/>
      <c r="J537" s="121"/>
      <c r="K537" s="125"/>
      <c r="L537" s="121"/>
      <c r="M537" s="121"/>
      <c r="N537" s="125"/>
      <c r="O537" s="125"/>
      <c r="P537" s="125"/>
      <c r="Q537" s="125"/>
    </row>
    <row r="538" spans="3:17" ht="30" customHeight="1">
      <c r="C538" s="121"/>
      <c r="D538" s="121"/>
      <c r="E538" s="125"/>
      <c r="F538" s="121"/>
      <c r="G538" s="121"/>
      <c r="H538" s="125"/>
      <c r="I538" s="121"/>
      <c r="J538" s="121"/>
      <c r="K538" s="125"/>
      <c r="L538" s="121"/>
      <c r="M538" s="121"/>
      <c r="N538" s="125"/>
      <c r="O538" s="125"/>
      <c r="P538" s="125"/>
      <c r="Q538" s="125"/>
    </row>
    <row r="539" spans="3:17" ht="30" customHeight="1">
      <c r="C539" s="121"/>
      <c r="D539" s="121"/>
      <c r="E539" s="125"/>
      <c r="F539" s="121"/>
      <c r="G539" s="121"/>
      <c r="H539" s="125"/>
      <c r="I539" s="121"/>
      <c r="J539" s="121"/>
      <c r="K539" s="125"/>
      <c r="L539" s="121"/>
      <c r="M539" s="121"/>
      <c r="N539" s="125"/>
      <c r="O539" s="125"/>
      <c r="P539" s="125"/>
      <c r="Q539" s="125"/>
    </row>
    <row r="540" spans="3:17" ht="30" customHeight="1">
      <c r="C540" s="121"/>
      <c r="D540" s="121"/>
      <c r="E540" s="125"/>
      <c r="F540" s="121"/>
      <c r="G540" s="121"/>
      <c r="H540" s="125"/>
      <c r="I540" s="121"/>
      <c r="J540" s="121"/>
      <c r="K540" s="125"/>
      <c r="L540" s="121"/>
      <c r="M540" s="121"/>
      <c r="N540" s="125"/>
      <c r="O540" s="125"/>
      <c r="P540" s="125"/>
      <c r="Q540" s="125"/>
    </row>
    <row r="541" spans="3:17" ht="30" customHeight="1">
      <c r="C541" s="121"/>
      <c r="D541" s="121"/>
      <c r="E541" s="125"/>
      <c r="F541" s="121"/>
      <c r="G541" s="121"/>
      <c r="H541" s="125"/>
      <c r="I541" s="121"/>
      <c r="J541" s="121"/>
      <c r="K541" s="125"/>
      <c r="L541" s="121"/>
      <c r="M541" s="121"/>
      <c r="N541" s="125"/>
      <c r="O541" s="125"/>
      <c r="P541" s="125"/>
      <c r="Q541" s="125"/>
    </row>
    <row r="542" spans="3:17" ht="30" customHeight="1">
      <c r="C542" s="121"/>
      <c r="D542" s="121"/>
      <c r="E542" s="125"/>
      <c r="F542" s="121"/>
      <c r="G542" s="121"/>
      <c r="H542" s="125"/>
      <c r="I542" s="121"/>
      <c r="J542" s="121"/>
      <c r="K542" s="125"/>
      <c r="L542" s="121"/>
      <c r="M542" s="121"/>
      <c r="N542" s="125"/>
      <c r="O542" s="125"/>
      <c r="P542" s="125"/>
      <c r="Q542" s="125"/>
    </row>
    <row r="543" spans="3:17" ht="30" customHeight="1">
      <c r="C543" s="121"/>
      <c r="D543" s="121"/>
      <c r="E543" s="125"/>
      <c r="F543" s="121"/>
      <c r="G543" s="121"/>
      <c r="H543" s="125"/>
      <c r="I543" s="121"/>
      <c r="J543" s="121"/>
      <c r="K543" s="125"/>
      <c r="L543" s="121"/>
      <c r="M543" s="121"/>
      <c r="N543" s="125"/>
      <c r="O543" s="125"/>
      <c r="P543" s="125"/>
      <c r="Q543" s="125"/>
    </row>
    <row r="544" spans="3:17" ht="30" customHeight="1">
      <c r="C544" s="121"/>
      <c r="D544" s="121"/>
      <c r="E544" s="125"/>
      <c r="F544" s="121"/>
      <c r="G544" s="121"/>
      <c r="H544" s="125"/>
      <c r="I544" s="121"/>
      <c r="J544" s="121"/>
      <c r="K544" s="125"/>
      <c r="L544" s="121"/>
      <c r="M544" s="121"/>
      <c r="N544" s="125"/>
      <c r="O544" s="125"/>
      <c r="P544" s="125"/>
      <c r="Q544" s="125"/>
    </row>
    <row r="545" spans="3:17" ht="30" customHeight="1">
      <c r="C545" s="121"/>
      <c r="D545" s="121"/>
      <c r="E545" s="125"/>
      <c r="F545" s="121"/>
      <c r="G545" s="121"/>
      <c r="H545" s="125"/>
      <c r="I545" s="121"/>
      <c r="J545" s="121"/>
      <c r="K545" s="125"/>
      <c r="L545" s="121"/>
      <c r="M545" s="121"/>
      <c r="N545" s="125"/>
      <c r="O545" s="125"/>
      <c r="P545" s="125"/>
      <c r="Q545" s="125"/>
    </row>
    <row r="546" spans="3:17" ht="30" customHeight="1">
      <c r="C546" s="121"/>
      <c r="D546" s="121"/>
      <c r="E546" s="125"/>
      <c r="F546" s="121"/>
      <c r="G546" s="121"/>
      <c r="H546" s="125"/>
      <c r="I546" s="121"/>
      <c r="J546" s="121"/>
      <c r="K546" s="125"/>
      <c r="L546" s="121"/>
      <c r="M546" s="121"/>
      <c r="N546" s="125"/>
      <c r="O546" s="125"/>
      <c r="P546" s="125"/>
      <c r="Q546" s="125"/>
    </row>
    <row r="547" spans="3:17" ht="30" customHeight="1">
      <c r="C547" s="121"/>
      <c r="D547" s="121"/>
      <c r="E547" s="125"/>
      <c r="F547" s="121"/>
      <c r="G547" s="121"/>
      <c r="H547" s="125"/>
      <c r="I547" s="121"/>
      <c r="J547" s="121"/>
      <c r="K547" s="125"/>
      <c r="L547" s="121"/>
      <c r="M547" s="121"/>
      <c r="N547" s="125"/>
      <c r="O547" s="125"/>
      <c r="P547" s="125"/>
      <c r="Q547" s="125"/>
    </row>
    <row r="548" spans="3:17" ht="30" customHeight="1">
      <c r="C548" s="121"/>
      <c r="D548" s="121"/>
      <c r="E548" s="125"/>
      <c r="F548" s="121"/>
      <c r="G548" s="121"/>
      <c r="H548" s="125"/>
      <c r="I548" s="121"/>
      <c r="J548" s="121"/>
      <c r="K548" s="125"/>
      <c r="L548" s="121"/>
      <c r="M548" s="121"/>
      <c r="N548" s="125"/>
      <c r="O548" s="125"/>
      <c r="P548" s="125"/>
      <c r="Q548" s="125"/>
    </row>
    <row r="549" spans="3:17" ht="30" customHeight="1">
      <c r="C549" s="121"/>
      <c r="D549" s="121"/>
      <c r="E549" s="125"/>
      <c r="F549" s="121"/>
      <c r="G549" s="121"/>
      <c r="H549" s="125"/>
      <c r="I549" s="121"/>
      <c r="J549" s="121"/>
      <c r="K549" s="125"/>
      <c r="L549" s="121"/>
      <c r="M549" s="121"/>
      <c r="N549" s="125"/>
      <c r="O549" s="125"/>
      <c r="P549" s="125"/>
      <c r="Q549" s="125"/>
    </row>
    <row r="550" spans="3:17" ht="30" customHeight="1">
      <c r="C550" s="121"/>
      <c r="D550" s="121"/>
      <c r="E550" s="125"/>
      <c r="F550" s="121"/>
      <c r="G550" s="121"/>
      <c r="H550" s="125"/>
      <c r="I550" s="121"/>
      <c r="J550" s="121"/>
      <c r="K550" s="125"/>
      <c r="L550" s="121"/>
      <c r="M550" s="121"/>
      <c r="N550" s="125"/>
      <c r="O550" s="125"/>
      <c r="P550" s="125"/>
      <c r="Q550" s="125"/>
    </row>
    <row r="551" spans="3:17" ht="30" customHeight="1">
      <c r="C551" s="121"/>
      <c r="D551" s="121"/>
      <c r="E551" s="125"/>
      <c r="F551" s="121"/>
      <c r="G551" s="121"/>
      <c r="H551" s="125"/>
      <c r="I551" s="121"/>
      <c r="J551" s="121"/>
      <c r="K551" s="125"/>
      <c r="L551" s="121"/>
      <c r="M551" s="121"/>
      <c r="N551" s="125"/>
      <c r="O551" s="125"/>
      <c r="P551" s="125"/>
      <c r="Q551" s="125"/>
    </row>
    <row r="552" spans="3:17" ht="30" customHeight="1">
      <c r="C552" s="121"/>
      <c r="D552" s="121"/>
      <c r="E552" s="125"/>
      <c r="F552" s="121"/>
      <c r="G552" s="121"/>
      <c r="H552" s="125"/>
      <c r="I552" s="121"/>
      <c r="J552" s="121"/>
      <c r="K552" s="125"/>
      <c r="L552" s="121"/>
      <c r="M552" s="121"/>
      <c r="N552" s="125"/>
      <c r="O552" s="125"/>
      <c r="P552" s="125"/>
      <c r="Q552" s="125"/>
    </row>
    <row r="553" spans="3:17" ht="30" customHeight="1">
      <c r="C553" s="121"/>
      <c r="D553" s="121"/>
      <c r="E553" s="125"/>
      <c r="F553" s="121"/>
      <c r="G553" s="121"/>
      <c r="H553" s="125"/>
      <c r="I553" s="121"/>
      <c r="J553" s="121"/>
      <c r="K553" s="125"/>
      <c r="L553" s="121"/>
      <c r="M553" s="121"/>
      <c r="N553" s="125"/>
      <c r="O553" s="125"/>
      <c r="P553" s="125"/>
      <c r="Q553" s="125"/>
    </row>
    <row r="554" spans="3:17" ht="30" customHeight="1">
      <c r="C554" s="121"/>
      <c r="D554" s="121"/>
      <c r="E554" s="125"/>
      <c r="F554" s="121"/>
      <c r="G554" s="121"/>
      <c r="H554" s="125"/>
      <c r="I554" s="121"/>
      <c r="J554" s="121"/>
      <c r="K554" s="125"/>
      <c r="L554" s="121"/>
      <c r="M554" s="121"/>
      <c r="N554" s="125"/>
      <c r="O554" s="125"/>
      <c r="P554" s="125"/>
      <c r="Q554" s="125"/>
    </row>
    <row r="555" spans="3:17" ht="30" customHeight="1">
      <c r="C555" s="121"/>
      <c r="D555" s="121"/>
      <c r="E555" s="125"/>
      <c r="F555" s="121"/>
      <c r="G555" s="121"/>
      <c r="H555" s="125"/>
      <c r="I555" s="121"/>
      <c r="J555" s="121"/>
      <c r="K555" s="125"/>
      <c r="L555" s="121"/>
      <c r="M555" s="121"/>
      <c r="N555" s="125"/>
      <c r="O555" s="125"/>
      <c r="P555" s="125"/>
      <c r="Q555" s="125"/>
    </row>
    <row r="556" spans="3:17" ht="30" customHeight="1">
      <c r="C556" s="121"/>
      <c r="D556" s="121"/>
      <c r="E556" s="125"/>
      <c r="F556" s="121"/>
      <c r="G556" s="121"/>
      <c r="H556" s="125"/>
      <c r="I556" s="121"/>
      <c r="J556" s="121"/>
      <c r="K556" s="125"/>
      <c r="L556" s="121"/>
      <c r="M556" s="121"/>
      <c r="N556" s="125"/>
      <c r="O556" s="125"/>
      <c r="P556" s="125"/>
      <c r="Q556" s="125"/>
    </row>
    <row r="557" spans="3:17" ht="30" customHeight="1">
      <c r="C557" s="121"/>
      <c r="D557" s="121"/>
      <c r="E557" s="125"/>
      <c r="F557" s="121"/>
      <c r="G557" s="121"/>
      <c r="H557" s="125"/>
      <c r="I557" s="121"/>
      <c r="J557" s="121"/>
      <c r="K557" s="125"/>
      <c r="L557" s="121"/>
      <c r="M557" s="121"/>
      <c r="N557" s="125"/>
      <c r="O557" s="125"/>
      <c r="P557" s="125"/>
      <c r="Q557" s="125"/>
    </row>
    <row r="558" spans="3:17" ht="30" customHeight="1">
      <c r="C558" s="121"/>
      <c r="D558" s="121"/>
      <c r="E558" s="125"/>
      <c r="F558" s="121"/>
      <c r="G558" s="121"/>
      <c r="H558" s="125"/>
      <c r="I558" s="121"/>
      <c r="J558" s="121"/>
      <c r="K558" s="125"/>
      <c r="L558" s="121"/>
      <c r="M558" s="121"/>
      <c r="N558" s="125"/>
      <c r="O558" s="125"/>
      <c r="P558" s="125"/>
      <c r="Q558" s="125"/>
    </row>
    <row r="559" spans="3:17" ht="30" customHeight="1">
      <c r="C559" s="121"/>
      <c r="D559" s="121"/>
      <c r="E559" s="125"/>
      <c r="F559" s="121"/>
      <c r="G559" s="121"/>
      <c r="H559" s="125"/>
      <c r="I559" s="121"/>
      <c r="J559" s="121"/>
      <c r="K559" s="125"/>
      <c r="L559" s="121"/>
      <c r="M559" s="121"/>
      <c r="N559" s="125"/>
      <c r="O559" s="125"/>
      <c r="P559" s="125"/>
      <c r="Q559" s="125"/>
    </row>
    <row r="560" spans="3:17" ht="30" customHeight="1">
      <c r="C560" s="121"/>
      <c r="D560" s="121"/>
      <c r="E560" s="125"/>
      <c r="F560" s="121"/>
      <c r="G560" s="121"/>
      <c r="H560" s="125"/>
      <c r="I560" s="121"/>
      <c r="J560" s="121"/>
      <c r="K560" s="125"/>
      <c r="L560" s="121"/>
      <c r="M560" s="121"/>
      <c r="N560" s="125"/>
      <c r="O560" s="125"/>
      <c r="P560" s="125"/>
      <c r="Q560" s="125"/>
    </row>
    <row r="561" spans="3:17" ht="30" customHeight="1">
      <c r="C561" s="121"/>
      <c r="D561" s="121"/>
      <c r="E561" s="125"/>
      <c r="F561" s="121"/>
      <c r="G561" s="121"/>
      <c r="H561" s="125"/>
      <c r="I561" s="121"/>
      <c r="J561" s="121"/>
      <c r="K561" s="125"/>
      <c r="L561" s="121"/>
      <c r="M561" s="121"/>
      <c r="N561" s="125"/>
      <c r="O561" s="125"/>
      <c r="P561" s="125"/>
      <c r="Q561" s="125"/>
    </row>
    <row r="562" spans="3:17" ht="30" customHeight="1">
      <c r="C562" s="121"/>
      <c r="D562" s="121"/>
      <c r="E562" s="125"/>
      <c r="F562" s="121"/>
      <c r="G562" s="121"/>
      <c r="H562" s="125"/>
      <c r="I562" s="121"/>
      <c r="J562" s="121"/>
      <c r="K562" s="125"/>
      <c r="L562" s="121"/>
      <c r="M562" s="121"/>
      <c r="N562" s="125"/>
      <c r="O562" s="125"/>
      <c r="P562" s="125"/>
      <c r="Q562" s="125"/>
    </row>
    <row r="563" spans="3:17" ht="30" customHeight="1">
      <c r="C563" s="121"/>
      <c r="D563" s="121"/>
      <c r="E563" s="125"/>
      <c r="F563" s="121"/>
      <c r="G563" s="121"/>
      <c r="H563" s="125"/>
      <c r="I563" s="121"/>
      <c r="J563" s="121"/>
      <c r="K563" s="125"/>
      <c r="L563" s="121"/>
      <c r="M563" s="121"/>
      <c r="N563" s="125"/>
      <c r="O563" s="125"/>
      <c r="P563" s="125"/>
      <c r="Q563" s="125"/>
    </row>
    <row r="564" spans="3:17" ht="30" customHeight="1">
      <c r="C564" s="121"/>
      <c r="D564" s="121"/>
      <c r="E564" s="125"/>
      <c r="F564" s="121"/>
      <c r="G564" s="121"/>
      <c r="H564" s="125"/>
      <c r="I564" s="121"/>
      <c r="J564" s="121"/>
      <c r="K564" s="125"/>
      <c r="L564" s="121"/>
      <c r="M564" s="121"/>
      <c r="N564" s="125"/>
      <c r="O564" s="125"/>
      <c r="P564" s="125"/>
      <c r="Q564" s="125"/>
    </row>
    <row r="565" spans="3:17" ht="30" customHeight="1">
      <c r="C565" s="121"/>
      <c r="D565" s="121"/>
      <c r="E565" s="125"/>
      <c r="F565" s="121"/>
      <c r="G565" s="121"/>
      <c r="H565" s="125"/>
      <c r="I565" s="121"/>
      <c r="J565" s="121"/>
      <c r="K565" s="125"/>
      <c r="L565" s="121"/>
      <c r="M565" s="121"/>
      <c r="N565" s="125"/>
      <c r="O565" s="125"/>
      <c r="P565" s="125"/>
      <c r="Q565" s="125"/>
    </row>
    <row r="566" spans="3:17" ht="30" customHeight="1">
      <c r="C566" s="121"/>
      <c r="D566" s="121"/>
      <c r="E566" s="125"/>
      <c r="F566" s="121"/>
      <c r="G566" s="121"/>
      <c r="H566" s="125"/>
      <c r="I566" s="121"/>
      <c r="J566" s="121"/>
      <c r="K566" s="125"/>
      <c r="L566" s="121"/>
      <c r="M566" s="121"/>
      <c r="N566" s="125"/>
      <c r="O566" s="125"/>
      <c r="P566" s="125"/>
      <c r="Q566" s="125"/>
    </row>
    <row r="567" spans="3:17" ht="30" customHeight="1">
      <c r="C567" s="121"/>
      <c r="D567" s="121"/>
      <c r="E567" s="125"/>
      <c r="F567" s="121"/>
      <c r="G567" s="121"/>
      <c r="H567" s="125"/>
      <c r="I567" s="121"/>
      <c r="J567" s="121"/>
      <c r="K567" s="125"/>
      <c r="L567" s="121"/>
      <c r="M567" s="121"/>
      <c r="N567" s="125"/>
      <c r="O567" s="125"/>
      <c r="P567" s="125"/>
      <c r="Q567" s="125"/>
    </row>
    <row r="568" spans="3:17" ht="30" customHeight="1">
      <c r="C568" s="121"/>
      <c r="D568" s="121"/>
      <c r="E568" s="125"/>
      <c r="F568" s="121"/>
      <c r="G568" s="121"/>
      <c r="H568" s="125"/>
      <c r="I568" s="121"/>
      <c r="J568" s="121"/>
      <c r="K568" s="125"/>
      <c r="L568" s="121"/>
      <c r="M568" s="121"/>
      <c r="N568" s="125"/>
      <c r="O568" s="125"/>
      <c r="P568" s="125"/>
      <c r="Q568" s="125"/>
    </row>
    <row r="569" spans="3:17" ht="30" customHeight="1">
      <c r="C569" s="121"/>
      <c r="D569" s="121"/>
      <c r="E569" s="125"/>
      <c r="F569" s="121"/>
      <c r="G569" s="121"/>
      <c r="H569" s="125"/>
      <c r="I569" s="121"/>
      <c r="J569" s="121"/>
      <c r="K569" s="125"/>
      <c r="L569" s="121"/>
      <c r="M569" s="121"/>
      <c r="N569" s="125"/>
      <c r="O569" s="125"/>
      <c r="P569" s="125"/>
      <c r="Q569" s="125"/>
    </row>
    <row r="570" spans="3:17" ht="30" customHeight="1">
      <c r="C570" s="121"/>
      <c r="D570" s="121"/>
      <c r="E570" s="125"/>
      <c r="F570" s="121"/>
      <c r="G570" s="121"/>
      <c r="H570" s="125"/>
      <c r="I570" s="121"/>
      <c r="J570" s="121"/>
      <c r="K570" s="125"/>
      <c r="L570" s="121"/>
      <c r="M570" s="121"/>
      <c r="N570" s="125"/>
      <c r="O570" s="125"/>
      <c r="P570" s="125"/>
      <c r="Q570" s="125"/>
    </row>
    <row r="571" spans="3:17" ht="30" customHeight="1">
      <c r="C571" s="121"/>
      <c r="D571" s="121"/>
      <c r="E571" s="125"/>
      <c r="F571" s="121"/>
      <c r="G571" s="121"/>
      <c r="H571" s="125"/>
      <c r="I571" s="121"/>
      <c r="J571" s="121"/>
      <c r="K571" s="125"/>
      <c r="L571" s="121"/>
      <c r="M571" s="121"/>
      <c r="N571" s="125"/>
      <c r="O571" s="125"/>
      <c r="P571" s="125"/>
      <c r="Q571" s="125"/>
    </row>
    <row r="572" spans="3:17" ht="30" customHeight="1">
      <c r="C572" s="121"/>
      <c r="D572" s="121"/>
      <c r="E572" s="125"/>
      <c r="F572" s="121"/>
      <c r="G572" s="121"/>
      <c r="H572" s="125"/>
      <c r="I572" s="121"/>
      <c r="J572" s="121"/>
      <c r="K572" s="125"/>
      <c r="L572" s="121"/>
      <c r="M572" s="121"/>
      <c r="N572" s="125"/>
      <c r="O572" s="125"/>
      <c r="P572" s="125"/>
      <c r="Q572" s="125"/>
    </row>
    <row r="573" spans="3:17" ht="30" customHeight="1">
      <c r="C573" s="121"/>
      <c r="D573" s="121"/>
      <c r="E573" s="125"/>
      <c r="F573" s="121"/>
      <c r="G573" s="121"/>
      <c r="H573" s="125"/>
      <c r="I573" s="121"/>
      <c r="J573" s="121"/>
      <c r="K573" s="125"/>
      <c r="L573" s="121"/>
      <c r="M573" s="121"/>
      <c r="N573" s="125"/>
      <c r="O573" s="125"/>
      <c r="P573" s="125"/>
      <c r="Q573" s="125"/>
    </row>
    <row r="574" spans="3:17" ht="30" customHeight="1">
      <c r="C574" s="121"/>
      <c r="D574" s="121"/>
      <c r="E574" s="125"/>
      <c r="F574" s="121"/>
      <c r="G574" s="121"/>
      <c r="H574" s="125"/>
      <c r="I574" s="121"/>
      <c r="J574" s="121"/>
      <c r="K574" s="125"/>
      <c r="L574" s="121"/>
      <c r="M574" s="121"/>
      <c r="N574" s="125"/>
      <c r="O574" s="125"/>
      <c r="P574" s="125"/>
      <c r="Q574" s="125"/>
    </row>
    <row r="575" spans="3:17" ht="30" customHeight="1">
      <c r="C575" s="121"/>
      <c r="D575" s="121"/>
      <c r="E575" s="125"/>
      <c r="F575" s="121"/>
      <c r="G575" s="121"/>
      <c r="H575" s="125"/>
      <c r="I575" s="121"/>
      <c r="J575" s="121"/>
      <c r="K575" s="125"/>
      <c r="L575" s="121"/>
      <c r="M575" s="121"/>
      <c r="N575" s="125"/>
      <c r="O575" s="125"/>
      <c r="P575" s="125"/>
      <c r="Q575" s="125"/>
    </row>
    <row r="576" spans="3:17" ht="30" customHeight="1">
      <c r="C576" s="121"/>
      <c r="D576" s="121"/>
      <c r="E576" s="125"/>
      <c r="F576" s="121"/>
      <c r="G576" s="121"/>
      <c r="H576" s="125"/>
      <c r="I576" s="121"/>
      <c r="J576" s="121"/>
      <c r="K576" s="125"/>
      <c r="L576" s="121"/>
      <c r="M576" s="121"/>
      <c r="N576" s="125"/>
      <c r="O576" s="125"/>
      <c r="P576" s="125"/>
      <c r="Q576" s="125"/>
    </row>
    <row r="577" spans="3:17" ht="30" customHeight="1">
      <c r="C577" s="121"/>
      <c r="D577" s="121"/>
      <c r="E577" s="125"/>
      <c r="F577" s="121"/>
      <c r="G577" s="121"/>
      <c r="H577" s="125"/>
      <c r="I577" s="121"/>
      <c r="J577" s="121"/>
      <c r="K577" s="125"/>
      <c r="L577" s="121"/>
      <c r="M577" s="121"/>
      <c r="N577" s="125"/>
      <c r="O577" s="125"/>
      <c r="P577" s="125"/>
      <c r="Q577" s="125"/>
    </row>
    <row r="578" spans="3:17" ht="30" customHeight="1">
      <c r="C578" s="121"/>
      <c r="D578" s="121"/>
      <c r="E578" s="125"/>
      <c r="F578" s="121"/>
      <c r="G578" s="121"/>
      <c r="H578" s="125"/>
      <c r="I578" s="121"/>
      <c r="J578" s="121"/>
      <c r="K578" s="125"/>
      <c r="L578" s="121"/>
      <c r="M578" s="121"/>
      <c r="N578" s="125"/>
      <c r="O578" s="125"/>
      <c r="P578" s="125"/>
      <c r="Q578" s="125"/>
    </row>
    <row r="579" spans="3:17" ht="30" customHeight="1">
      <c r="C579" s="121"/>
      <c r="D579" s="121"/>
      <c r="E579" s="125"/>
      <c r="F579" s="121"/>
      <c r="G579" s="121"/>
      <c r="H579" s="125"/>
      <c r="I579" s="121"/>
      <c r="J579" s="121"/>
      <c r="K579" s="125"/>
      <c r="L579" s="121"/>
      <c r="M579" s="121"/>
      <c r="N579" s="125"/>
      <c r="O579" s="125"/>
      <c r="P579" s="125"/>
      <c r="Q579" s="125"/>
    </row>
    <row r="580" spans="3:17" ht="30" customHeight="1">
      <c r="C580" s="121"/>
      <c r="D580" s="121"/>
      <c r="E580" s="125"/>
      <c r="F580" s="121"/>
      <c r="G580" s="121"/>
      <c r="H580" s="125"/>
      <c r="I580" s="121"/>
      <c r="J580" s="121"/>
      <c r="K580" s="125"/>
      <c r="L580" s="121"/>
      <c r="M580" s="121"/>
      <c r="N580" s="125"/>
      <c r="O580" s="125"/>
      <c r="P580" s="125"/>
      <c r="Q580" s="125"/>
    </row>
    <row r="581" spans="3:17" ht="30" customHeight="1">
      <c r="C581" s="121"/>
      <c r="D581" s="121"/>
      <c r="E581" s="125"/>
      <c r="F581" s="121"/>
      <c r="G581" s="121"/>
      <c r="H581" s="125"/>
      <c r="I581" s="121"/>
      <c r="J581" s="121"/>
      <c r="K581" s="125"/>
      <c r="L581" s="121"/>
      <c r="M581" s="121"/>
      <c r="N581" s="125"/>
      <c r="O581" s="125"/>
      <c r="P581" s="125"/>
      <c r="Q581" s="125"/>
    </row>
    <row r="582" spans="3:17" ht="30" customHeight="1">
      <c r="C582" s="121"/>
      <c r="D582" s="121"/>
      <c r="E582" s="125"/>
      <c r="F582" s="121"/>
      <c r="G582" s="121"/>
      <c r="H582" s="125"/>
      <c r="I582" s="121"/>
      <c r="J582" s="121"/>
      <c r="K582" s="125"/>
      <c r="L582" s="121"/>
      <c r="M582" s="121"/>
      <c r="N582" s="125"/>
      <c r="O582" s="125"/>
      <c r="P582" s="125"/>
      <c r="Q582" s="125"/>
    </row>
    <row r="583" spans="3:17" ht="30" customHeight="1">
      <c r="C583" s="121"/>
      <c r="D583" s="121"/>
      <c r="E583" s="125"/>
      <c r="F583" s="121"/>
      <c r="G583" s="121"/>
      <c r="H583" s="125"/>
      <c r="I583" s="121"/>
      <c r="J583" s="121"/>
      <c r="K583" s="125"/>
      <c r="L583" s="121"/>
      <c r="M583" s="121"/>
      <c r="N583" s="125"/>
      <c r="O583" s="125"/>
      <c r="P583" s="125"/>
      <c r="Q583" s="125"/>
    </row>
    <row r="584" spans="3:17" ht="30" customHeight="1">
      <c r="C584" s="121"/>
      <c r="D584" s="121"/>
      <c r="E584" s="125"/>
      <c r="F584" s="121"/>
      <c r="G584" s="121"/>
      <c r="H584" s="125"/>
      <c r="I584" s="121"/>
      <c r="J584" s="121"/>
      <c r="K584" s="125"/>
      <c r="L584" s="121"/>
      <c r="M584" s="121"/>
      <c r="N584" s="125"/>
      <c r="O584" s="125"/>
      <c r="P584" s="125"/>
      <c r="Q584" s="125"/>
    </row>
    <row r="585" spans="3:17" ht="30" customHeight="1">
      <c r="C585" s="121"/>
      <c r="D585" s="121"/>
      <c r="E585" s="125"/>
      <c r="F585" s="121"/>
      <c r="G585" s="121"/>
      <c r="H585" s="125"/>
      <c r="I585" s="121"/>
      <c r="J585" s="121"/>
      <c r="K585" s="125"/>
      <c r="L585" s="121"/>
      <c r="M585" s="121"/>
      <c r="N585" s="125"/>
      <c r="O585" s="125"/>
      <c r="P585" s="125"/>
      <c r="Q585" s="125"/>
    </row>
    <row r="586" spans="3:17" ht="30" customHeight="1">
      <c r="C586" s="121"/>
      <c r="D586" s="121"/>
      <c r="E586" s="125"/>
      <c r="F586" s="121"/>
      <c r="G586" s="121"/>
      <c r="H586" s="125"/>
      <c r="I586" s="121"/>
      <c r="J586" s="121"/>
      <c r="K586" s="125"/>
      <c r="L586" s="121"/>
      <c r="M586" s="121"/>
      <c r="N586" s="125"/>
      <c r="O586" s="125"/>
      <c r="P586" s="125"/>
      <c r="Q586" s="125"/>
    </row>
    <row r="587" spans="3:17" ht="30" customHeight="1">
      <c r="C587" s="121"/>
      <c r="D587" s="121"/>
      <c r="E587" s="125"/>
      <c r="F587" s="121"/>
      <c r="G587" s="121"/>
      <c r="H587" s="125"/>
      <c r="I587" s="121"/>
      <c r="J587" s="121"/>
      <c r="K587" s="125"/>
      <c r="L587" s="121"/>
      <c r="M587" s="121"/>
      <c r="N587" s="125"/>
      <c r="O587" s="125"/>
      <c r="P587" s="125"/>
      <c r="Q587" s="125"/>
    </row>
    <row r="588" spans="3:17" ht="30" customHeight="1">
      <c r="C588" s="121"/>
      <c r="D588" s="121"/>
      <c r="E588" s="125"/>
      <c r="F588" s="121"/>
      <c r="G588" s="121"/>
      <c r="H588" s="125"/>
      <c r="I588" s="121"/>
      <c r="J588" s="121"/>
      <c r="K588" s="125"/>
      <c r="L588" s="121"/>
      <c r="M588" s="121"/>
      <c r="N588" s="125"/>
      <c r="O588" s="125"/>
      <c r="P588" s="125"/>
      <c r="Q588" s="125"/>
    </row>
    <row r="589" spans="3:17" ht="30" customHeight="1">
      <c r="C589" s="121"/>
      <c r="D589" s="121"/>
      <c r="E589" s="125"/>
      <c r="F589" s="121"/>
      <c r="G589" s="121"/>
      <c r="H589" s="125"/>
      <c r="I589" s="121"/>
      <c r="J589" s="121"/>
      <c r="K589" s="125"/>
      <c r="L589" s="121"/>
      <c r="M589" s="121"/>
      <c r="N589" s="125"/>
      <c r="O589" s="125"/>
      <c r="P589" s="125"/>
      <c r="Q589" s="125"/>
    </row>
    <row r="590" spans="3:17" ht="30" customHeight="1">
      <c r="C590" s="121"/>
      <c r="D590" s="121"/>
      <c r="E590" s="125"/>
      <c r="F590" s="121"/>
      <c r="G590" s="121"/>
      <c r="H590" s="125"/>
      <c r="I590" s="121"/>
      <c r="J590" s="121"/>
      <c r="K590" s="125"/>
      <c r="L590" s="121"/>
      <c r="M590" s="121"/>
      <c r="N590" s="125"/>
      <c r="O590" s="125"/>
      <c r="P590" s="125"/>
      <c r="Q590" s="125"/>
    </row>
    <row r="591" spans="3:17" ht="30" customHeight="1">
      <c r="C591" s="121"/>
      <c r="D591" s="121"/>
      <c r="E591" s="125"/>
      <c r="F591" s="121"/>
      <c r="G591" s="121"/>
      <c r="H591" s="125"/>
      <c r="I591" s="121"/>
      <c r="J591" s="121"/>
      <c r="K591" s="125"/>
      <c r="L591" s="121"/>
      <c r="M591" s="121"/>
      <c r="N591" s="125"/>
      <c r="O591" s="125"/>
      <c r="P591" s="125"/>
      <c r="Q591" s="125"/>
    </row>
    <row r="592" spans="3:17" ht="30" customHeight="1">
      <c r="C592" s="121"/>
      <c r="D592" s="121"/>
      <c r="E592" s="125"/>
      <c r="F592" s="121"/>
      <c r="G592" s="121"/>
      <c r="H592" s="125"/>
      <c r="I592" s="121"/>
      <c r="J592" s="121"/>
      <c r="K592" s="125"/>
      <c r="L592" s="121"/>
      <c r="M592" s="121"/>
      <c r="N592" s="125"/>
      <c r="O592" s="125"/>
      <c r="P592" s="125"/>
      <c r="Q592" s="125"/>
    </row>
    <row r="593" spans="3:17" ht="30" customHeight="1">
      <c r="C593" s="121"/>
      <c r="D593" s="121"/>
      <c r="E593" s="125"/>
      <c r="F593" s="121"/>
      <c r="G593" s="121"/>
      <c r="H593" s="125"/>
      <c r="I593" s="121"/>
      <c r="J593" s="121"/>
      <c r="K593" s="125"/>
      <c r="L593" s="121"/>
      <c r="M593" s="121"/>
      <c r="N593" s="125"/>
      <c r="O593" s="125"/>
      <c r="P593" s="125"/>
      <c r="Q593" s="125"/>
    </row>
    <row r="594" spans="3:17" ht="30" customHeight="1">
      <c r="C594" s="121"/>
      <c r="D594" s="121"/>
      <c r="E594" s="125"/>
      <c r="F594" s="121"/>
      <c r="G594" s="121"/>
      <c r="H594" s="125"/>
      <c r="I594" s="121"/>
      <c r="J594" s="121"/>
      <c r="K594" s="125"/>
      <c r="L594" s="121"/>
      <c r="M594" s="121"/>
      <c r="N594" s="125"/>
      <c r="O594" s="125"/>
      <c r="P594" s="125"/>
      <c r="Q594" s="125"/>
    </row>
    <row r="595" spans="3:17" ht="30" customHeight="1">
      <c r="C595" s="121"/>
      <c r="D595" s="121"/>
      <c r="E595" s="125"/>
      <c r="F595" s="121"/>
      <c r="G595" s="121"/>
      <c r="H595" s="125"/>
      <c r="I595" s="121"/>
      <c r="J595" s="121"/>
      <c r="K595" s="125"/>
      <c r="L595" s="121"/>
      <c r="M595" s="121"/>
      <c r="N595" s="125"/>
      <c r="O595" s="125"/>
      <c r="P595" s="125"/>
      <c r="Q595" s="125"/>
    </row>
    <row r="596" spans="3:17" ht="30" customHeight="1">
      <c r="C596" s="121"/>
      <c r="D596" s="121"/>
      <c r="E596" s="125"/>
      <c r="F596" s="121"/>
      <c r="G596" s="121"/>
      <c r="H596" s="125"/>
      <c r="I596" s="121"/>
      <c r="J596" s="121"/>
      <c r="K596" s="125"/>
      <c r="L596" s="121"/>
      <c r="M596" s="121"/>
      <c r="N596" s="125"/>
      <c r="O596" s="125"/>
      <c r="P596" s="125"/>
      <c r="Q596" s="125"/>
    </row>
    <row r="597" spans="3:17" ht="30" customHeight="1">
      <c r="C597" s="121"/>
      <c r="D597" s="121"/>
      <c r="E597" s="125"/>
      <c r="F597" s="121"/>
      <c r="G597" s="121"/>
      <c r="H597" s="125"/>
      <c r="I597" s="121"/>
      <c r="J597" s="121"/>
      <c r="K597" s="125"/>
      <c r="L597" s="121"/>
      <c r="M597" s="121"/>
      <c r="N597" s="125"/>
      <c r="O597" s="125"/>
      <c r="P597" s="125"/>
      <c r="Q597" s="125"/>
    </row>
    <row r="598" spans="3:17" ht="30" customHeight="1">
      <c r="C598" s="121"/>
      <c r="D598" s="121"/>
      <c r="E598" s="125"/>
      <c r="F598" s="121"/>
      <c r="G598" s="121"/>
      <c r="H598" s="125"/>
      <c r="I598" s="121"/>
      <c r="J598" s="121"/>
      <c r="K598" s="125"/>
      <c r="L598" s="121"/>
      <c r="M598" s="121"/>
      <c r="N598" s="125"/>
      <c r="O598" s="125"/>
      <c r="P598" s="125"/>
      <c r="Q598" s="125"/>
    </row>
    <row r="599" spans="3:17" ht="30" customHeight="1">
      <c r="C599" s="121"/>
      <c r="D599" s="121"/>
      <c r="E599" s="125"/>
      <c r="F599" s="121"/>
      <c r="G599" s="121"/>
      <c r="H599" s="125"/>
      <c r="I599" s="121"/>
      <c r="J599" s="121"/>
      <c r="K599" s="125"/>
      <c r="L599" s="121"/>
      <c r="M599" s="121"/>
      <c r="N599" s="125"/>
      <c r="O599" s="125"/>
      <c r="P599" s="125"/>
      <c r="Q599" s="125"/>
    </row>
    <row r="600" spans="3:17" ht="30" customHeight="1">
      <c r="C600" s="121"/>
      <c r="D600" s="121"/>
      <c r="E600" s="125"/>
      <c r="F600" s="121"/>
      <c r="G600" s="121"/>
      <c r="H600" s="125"/>
      <c r="I600" s="121"/>
      <c r="J600" s="121"/>
      <c r="K600" s="125"/>
      <c r="L600" s="121"/>
      <c r="M600" s="121"/>
      <c r="N600" s="125"/>
      <c r="O600" s="125"/>
      <c r="P600" s="125"/>
      <c r="Q600" s="125"/>
    </row>
    <row r="601" spans="3:17" ht="30" customHeight="1">
      <c r="C601" s="121"/>
      <c r="D601" s="121"/>
      <c r="E601" s="125"/>
      <c r="F601" s="121"/>
      <c r="G601" s="121"/>
      <c r="H601" s="125"/>
      <c r="I601" s="121"/>
      <c r="J601" s="121"/>
      <c r="K601" s="125"/>
      <c r="L601" s="121"/>
      <c r="M601" s="121"/>
      <c r="N601" s="125"/>
      <c r="O601" s="125"/>
      <c r="P601" s="125"/>
      <c r="Q601" s="125"/>
    </row>
    <row r="602" spans="3:17" ht="30" customHeight="1">
      <c r="C602" s="121"/>
      <c r="D602" s="121"/>
      <c r="E602" s="125"/>
      <c r="F602" s="121"/>
      <c r="G602" s="121"/>
      <c r="H602" s="125"/>
      <c r="I602" s="121"/>
      <c r="J602" s="121"/>
      <c r="K602" s="125"/>
      <c r="L602" s="121"/>
      <c r="M602" s="121"/>
      <c r="N602" s="125"/>
      <c r="O602" s="125"/>
      <c r="P602" s="125"/>
      <c r="Q602" s="125"/>
    </row>
    <row r="603" spans="3:17" ht="30" customHeight="1">
      <c r="C603" s="121"/>
      <c r="D603" s="121"/>
      <c r="E603" s="125"/>
      <c r="F603" s="121"/>
      <c r="G603" s="121"/>
      <c r="H603" s="125"/>
      <c r="I603" s="121"/>
      <c r="J603" s="121"/>
      <c r="K603" s="125"/>
      <c r="L603" s="121"/>
      <c r="M603" s="121"/>
      <c r="N603" s="125"/>
      <c r="O603" s="125"/>
      <c r="P603" s="125"/>
      <c r="Q603" s="125"/>
    </row>
    <row r="604" spans="3:17" ht="30" customHeight="1">
      <c r="C604" s="121"/>
      <c r="D604" s="121"/>
      <c r="E604" s="125"/>
      <c r="F604" s="121"/>
      <c r="G604" s="121"/>
      <c r="H604" s="125"/>
      <c r="I604" s="121"/>
      <c r="J604" s="121"/>
      <c r="K604" s="125"/>
      <c r="L604" s="121"/>
      <c r="M604" s="121"/>
      <c r="N604" s="125"/>
      <c r="O604" s="125"/>
      <c r="P604" s="125"/>
      <c r="Q604" s="125"/>
    </row>
    <row r="605" spans="3:17" ht="30" customHeight="1">
      <c r="C605" s="121"/>
      <c r="D605" s="121"/>
      <c r="E605" s="125"/>
      <c r="F605" s="121"/>
      <c r="G605" s="121"/>
      <c r="H605" s="125"/>
      <c r="I605" s="121"/>
      <c r="J605" s="121"/>
      <c r="K605" s="125"/>
      <c r="L605" s="121"/>
      <c r="M605" s="121"/>
      <c r="N605" s="125"/>
      <c r="O605" s="125"/>
      <c r="P605" s="125"/>
      <c r="Q605" s="125"/>
    </row>
    <row r="606" spans="3:17" ht="30" customHeight="1">
      <c r="C606" s="121"/>
      <c r="D606" s="121"/>
      <c r="E606" s="125"/>
      <c r="F606" s="121"/>
      <c r="G606" s="121"/>
      <c r="H606" s="125"/>
      <c r="I606" s="121"/>
      <c r="J606" s="121"/>
      <c r="K606" s="125"/>
      <c r="L606" s="121"/>
      <c r="M606" s="121"/>
      <c r="N606" s="125"/>
      <c r="O606" s="125"/>
      <c r="P606" s="125"/>
      <c r="Q606" s="125"/>
    </row>
    <row r="607" spans="3:17" ht="30" customHeight="1">
      <c r="C607" s="121"/>
      <c r="D607" s="121"/>
      <c r="E607" s="125"/>
      <c r="F607" s="121"/>
      <c r="G607" s="121"/>
      <c r="H607" s="125"/>
      <c r="I607" s="121"/>
      <c r="J607" s="121"/>
      <c r="K607" s="125"/>
      <c r="L607" s="121"/>
      <c r="M607" s="121"/>
      <c r="N607" s="125"/>
      <c r="O607" s="125"/>
      <c r="P607" s="125"/>
      <c r="Q607" s="125"/>
    </row>
    <row r="608" spans="3:17" ht="30" customHeight="1">
      <c r="C608" s="121"/>
      <c r="D608" s="121"/>
      <c r="E608" s="125"/>
      <c r="F608" s="121"/>
      <c r="G608" s="121"/>
      <c r="H608" s="125"/>
      <c r="I608" s="121"/>
      <c r="J608" s="121"/>
      <c r="K608" s="125"/>
      <c r="L608" s="121"/>
      <c r="M608" s="121"/>
      <c r="N608" s="125"/>
      <c r="O608" s="125"/>
      <c r="P608" s="125"/>
      <c r="Q608" s="125"/>
    </row>
    <row r="609" spans="3:17" ht="30" customHeight="1">
      <c r="C609" s="121"/>
      <c r="D609" s="121"/>
      <c r="E609" s="125"/>
      <c r="F609" s="121"/>
      <c r="G609" s="121"/>
      <c r="H609" s="125"/>
      <c r="I609" s="121"/>
      <c r="J609" s="121"/>
      <c r="K609" s="125"/>
      <c r="L609" s="121"/>
      <c r="M609" s="121"/>
      <c r="N609" s="125"/>
      <c r="O609" s="125"/>
      <c r="P609" s="125"/>
      <c r="Q609" s="125"/>
    </row>
    <row r="610" spans="3:17" ht="30" customHeight="1">
      <c r="C610" s="121"/>
      <c r="D610" s="121"/>
      <c r="E610" s="125"/>
      <c r="F610" s="121"/>
      <c r="G610" s="121"/>
      <c r="H610" s="125"/>
      <c r="I610" s="121"/>
      <c r="J610" s="121"/>
      <c r="K610" s="125"/>
      <c r="L610" s="121"/>
      <c r="M610" s="121"/>
      <c r="N610" s="125"/>
      <c r="O610" s="125"/>
      <c r="P610" s="125"/>
      <c r="Q610" s="125"/>
    </row>
    <row r="611" spans="3:17" ht="30" customHeight="1">
      <c r="C611" s="121"/>
      <c r="D611" s="121"/>
      <c r="E611" s="125"/>
      <c r="F611" s="121"/>
      <c r="G611" s="121"/>
      <c r="H611" s="125"/>
      <c r="I611" s="121"/>
      <c r="J611" s="121"/>
      <c r="K611" s="125"/>
      <c r="L611" s="121"/>
      <c r="M611" s="121"/>
      <c r="N611" s="125"/>
      <c r="O611" s="125"/>
      <c r="P611" s="125"/>
      <c r="Q611" s="125"/>
    </row>
    <row r="612" spans="3:17" ht="30" customHeight="1">
      <c r="C612" s="121"/>
      <c r="D612" s="121"/>
      <c r="E612" s="125"/>
      <c r="F612" s="121"/>
      <c r="G612" s="121"/>
      <c r="H612" s="125"/>
      <c r="I612" s="121"/>
      <c r="J612" s="121"/>
      <c r="K612" s="125"/>
      <c r="L612" s="121"/>
      <c r="M612" s="121"/>
      <c r="N612" s="125"/>
      <c r="O612" s="125"/>
      <c r="P612" s="125"/>
      <c r="Q612" s="125"/>
    </row>
    <row r="613" spans="3:17" ht="30" customHeight="1">
      <c r="C613" s="121"/>
      <c r="D613" s="121"/>
      <c r="E613" s="125"/>
      <c r="F613" s="121"/>
      <c r="G613" s="121"/>
      <c r="H613" s="125"/>
      <c r="I613" s="121"/>
      <c r="J613" s="121"/>
      <c r="K613" s="125"/>
      <c r="L613" s="121"/>
      <c r="M613" s="121"/>
      <c r="N613" s="125"/>
      <c r="O613" s="125"/>
      <c r="P613" s="125"/>
      <c r="Q613" s="125"/>
    </row>
    <row r="614" spans="3:17" ht="30" customHeight="1">
      <c r="C614" s="121"/>
      <c r="D614" s="121"/>
      <c r="E614" s="125"/>
      <c r="F614" s="121"/>
      <c r="G614" s="121"/>
      <c r="H614" s="125"/>
      <c r="I614" s="121"/>
      <c r="J614" s="121"/>
      <c r="K614" s="125"/>
      <c r="L614" s="121"/>
      <c r="M614" s="121"/>
      <c r="N614" s="125"/>
      <c r="O614" s="125"/>
      <c r="P614" s="125"/>
      <c r="Q614" s="125"/>
    </row>
    <row r="615" spans="3:17" ht="30" customHeight="1">
      <c r="C615" s="121"/>
      <c r="D615" s="121"/>
      <c r="E615" s="125"/>
      <c r="F615" s="121"/>
      <c r="G615" s="121"/>
      <c r="H615" s="125"/>
      <c r="I615" s="121"/>
      <c r="J615" s="121"/>
      <c r="K615" s="125"/>
      <c r="L615" s="121"/>
      <c r="M615" s="121"/>
      <c r="N615" s="125"/>
      <c r="O615" s="125"/>
      <c r="P615" s="125"/>
      <c r="Q615" s="125"/>
    </row>
    <row r="616" spans="3:17" ht="30" customHeight="1">
      <c r="C616" s="121"/>
      <c r="D616" s="121"/>
      <c r="E616" s="125"/>
      <c r="F616" s="121"/>
      <c r="G616" s="121"/>
      <c r="H616" s="125"/>
      <c r="I616" s="121"/>
      <c r="J616" s="121"/>
      <c r="K616" s="125"/>
      <c r="L616" s="121"/>
      <c r="M616" s="121"/>
      <c r="N616" s="125"/>
      <c r="O616" s="125"/>
      <c r="P616" s="125"/>
      <c r="Q616" s="125"/>
    </row>
    <row r="617" spans="3:17" ht="30" customHeight="1">
      <c r="C617" s="121"/>
      <c r="D617" s="121"/>
      <c r="E617" s="125"/>
      <c r="F617" s="121"/>
      <c r="G617" s="121"/>
      <c r="H617" s="125"/>
      <c r="I617" s="121"/>
      <c r="J617" s="121"/>
      <c r="K617" s="125"/>
      <c r="L617" s="121"/>
      <c r="M617" s="121"/>
      <c r="N617" s="125"/>
      <c r="O617" s="125"/>
      <c r="P617" s="125"/>
      <c r="Q617" s="125"/>
    </row>
    <row r="618" spans="3:17" ht="30" customHeight="1">
      <c r="C618" s="121"/>
      <c r="D618" s="121"/>
      <c r="E618" s="125"/>
      <c r="F618" s="121"/>
      <c r="G618" s="121"/>
      <c r="H618" s="125"/>
      <c r="I618" s="121"/>
      <c r="J618" s="121"/>
      <c r="K618" s="125"/>
      <c r="L618" s="121"/>
      <c r="M618" s="121"/>
      <c r="N618" s="125"/>
      <c r="O618" s="125"/>
      <c r="P618" s="125"/>
      <c r="Q618" s="125"/>
    </row>
    <row r="619" spans="3:17" ht="30" customHeight="1">
      <c r="C619" s="121"/>
      <c r="D619" s="121"/>
      <c r="E619" s="125"/>
      <c r="F619" s="121"/>
      <c r="G619" s="121"/>
      <c r="H619" s="125"/>
      <c r="I619" s="121"/>
      <c r="J619" s="121"/>
      <c r="K619" s="125"/>
      <c r="L619" s="121"/>
      <c r="M619" s="121"/>
      <c r="N619" s="125"/>
      <c r="O619" s="125"/>
      <c r="P619" s="125"/>
      <c r="Q619" s="125"/>
    </row>
    <row r="620" spans="3:17" ht="30" customHeight="1">
      <c r="C620" s="121"/>
      <c r="D620" s="121"/>
      <c r="E620" s="125"/>
      <c r="F620" s="121"/>
      <c r="G620" s="121"/>
      <c r="H620" s="125"/>
      <c r="I620" s="121"/>
      <c r="J620" s="121"/>
      <c r="K620" s="125"/>
      <c r="L620" s="121"/>
      <c r="M620" s="121"/>
      <c r="N620" s="125"/>
      <c r="O620" s="125"/>
      <c r="P620" s="125"/>
      <c r="Q620" s="125"/>
    </row>
    <row r="621" spans="3:17" ht="30" customHeight="1">
      <c r="C621" s="121"/>
      <c r="D621" s="121"/>
      <c r="E621" s="125"/>
      <c r="F621" s="121"/>
      <c r="G621" s="121"/>
      <c r="H621" s="125"/>
      <c r="I621" s="121"/>
      <c r="J621" s="121"/>
      <c r="K621" s="125"/>
      <c r="L621" s="121"/>
      <c r="M621" s="121"/>
      <c r="N621" s="125"/>
      <c r="O621" s="125"/>
      <c r="P621" s="125"/>
      <c r="Q621" s="125"/>
    </row>
    <row r="622" spans="3:17" ht="30" customHeight="1">
      <c r="C622" s="121"/>
      <c r="D622" s="121"/>
      <c r="E622" s="125"/>
      <c r="F622" s="121"/>
      <c r="G622" s="121"/>
      <c r="H622" s="125"/>
      <c r="I622" s="121"/>
      <c r="J622" s="121"/>
      <c r="K622" s="125"/>
      <c r="L622" s="121"/>
      <c r="M622" s="121"/>
      <c r="N622" s="125"/>
      <c r="O622" s="125"/>
      <c r="P622" s="125"/>
      <c r="Q622" s="125"/>
    </row>
    <row r="623" spans="3:17" ht="30" customHeight="1">
      <c r="C623" s="121"/>
      <c r="D623" s="121"/>
      <c r="E623" s="125"/>
      <c r="F623" s="121"/>
      <c r="G623" s="121"/>
      <c r="H623" s="125"/>
      <c r="I623" s="121"/>
      <c r="J623" s="121"/>
      <c r="K623" s="125"/>
      <c r="L623" s="121"/>
      <c r="M623" s="121"/>
      <c r="N623" s="125"/>
      <c r="O623" s="125"/>
      <c r="P623" s="125"/>
      <c r="Q623" s="125"/>
    </row>
    <row r="624" spans="3:17" ht="30" customHeight="1">
      <c r="C624" s="121"/>
      <c r="D624" s="121"/>
      <c r="E624" s="125"/>
      <c r="F624" s="121"/>
      <c r="G624" s="121"/>
      <c r="H624" s="125"/>
      <c r="I624" s="121"/>
      <c r="J624" s="121"/>
      <c r="K624" s="125"/>
      <c r="L624" s="121"/>
      <c r="M624" s="121"/>
      <c r="N624" s="125"/>
      <c r="O624" s="125"/>
      <c r="P624" s="125"/>
      <c r="Q624" s="125"/>
    </row>
    <row r="625" spans="3:17" ht="30" customHeight="1">
      <c r="C625" s="121"/>
      <c r="D625" s="121"/>
      <c r="E625" s="125"/>
      <c r="F625" s="121"/>
      <c r="G625" s="121"/>
      <c r="H625" s="125"/>
      <c r="I625" s="121"/>
      <c r="J625" s="121"/>
      <c r="K625" s="125"/>
      <c r="L625" s="121"/>
      <c r="M625" s="121"/>
      <c r="N625" s="125"/>
      <c r="O625" s="125"/>
      <c r="P625" s="125"/>
      <c r="Q625" s="125"/>
    </row>
    <row r="626" spans="3:17" ht="30" customHeight="1">
      <c r="C626" s="121"/>
      <c r="D626" s="121"/>
      <c r="E626" s="125"/>
      <c r="F626" s="121"/>
      <c r="G626" s="121"/>
      <c r="H626" s="125"/>
      <c r="I626" s="121"/>
      <c r="J626" s="121"/>
      <c r="K626" s="125"/>
      <c r="L626" s="121"/>
      <c r="M626" s="121"/>
      <c r="N626" s="125"/>
      <c r="O626" s="125"/>
      <c r="P626" s="125"/>
      <c r="Q626" s="125"/>
    </row>
    <row r="627" spans="3:17" ht="30" customHeight="1">
      <c r="C627" s="121"/>
      <c r="D627" s="121"/>
      <c r="E627" s="125"/>
      <c r="F627" s="121"/>
      <c r="G627" s="121"/>
      <c r="H627" s="125"/>
      <c r="I627" s="121"/>
      <c r="J627" s="121"/>
      <c r="K627" s="125"/>
      <c r="L627" s="121"/>
      <c r="M627" s="121"/>
      <c r="N627" s="125"/>
      <c r="O627" s="125"/>
      <c r="P627" s="125"/>
      <c r="Q627" s="125"/>
    </row>
    <row r="628" spans="3:17" ht="30" customHeight="1">
      <c r="C628" s="121"/>
      <c r="D628" s="121"/>
      <c r="E628" s="125"/>
      <c r="F628" s="121"/>
      <c r="G628" s="121"/>
      <c r="H628" s="125"/>
      <c r="I628" s="121"/>
      <c r="J628" s="121"/>
      <c r="K628" s="125"/>
      <c r="L628" s="121"/>
      <c r="M628" s="121"/>
      <c r="N628" s="125"/>
      <c r="O628" s="125"/>
      <c r="P628" s="125"/>
      <c r="Q628" s="125"/>
    </row>
    <row r="629" spans="3:17" ht="30" customHeight="1">
      <c r="C629" s="121"/>
      <c r="D629" s="121"/>
      <c r="E629" s="125"/>
      <c r="F629" s="121"/>
      <c r="G629" s="121"/>
      <c r="H629" s="125"/>
      <c r="I629" s="121"/>
      <c r="J629" s="121"/>
      <c r="K629" s="125"/>
      <c r="L629" s="121"/>
      <c r="M629" s="121"/>
      <c r="N629" s="125"/>
      <c r="O629" s="125"/>
      <c r="P629" s="125"/>
      <c r="Q629" s="125"/>
    </row>
    <row r="630" spans="3:17" ht="30" customHeight="1">
      <c r="C630" s="121"/>
      <c r="D630" s="121"/>
      <c r="E630" s="125"/>
      <c r="F630" s="121"/>
      <c r="G630" s="121"/>
      <c r="H630" s="125"/>
      <c r="I630" s="121"/>
      <c r="J630" s="121"/>
      <c r="K630" s="125"/>
      <c r="L630" s="121"/>
      <c r="M630" s="121"/>
      <c r="N630" s="125"/>
      <c r="O630" s="125"/>
      <c r="P630" s="125"/>
      <c r="Q630" s="125"/>
    </row>
    <row r="631" spans="3:17" ht="30" customHeight="1">
      <c r="C631" s="121"/>
      <c r="D631" s="121"/>
      <c r="E631" s="125"/>
      <c r="F631" s="121"/>
      <c r="G631" s="121"/>
      <c r="H631" s="125"/>
      <c r="I631" s="121"/>
      <c r="J631" s="121"/>
      <c r="K631" s="125"/>
      <c r="L631" s="121"/>
      <c r="M631" s="121"/>
      <c r="N631" s="125"/>
      <c r="O631" s="125"/>
      <c r="P631" s="125"/>
      <c r="Q631" s="125"/>
    </row>
    <row r="632" spans="3:17" ht="30" customHeight="1">
      <c r="C632" s="121"/>
      <c r="D632" s="121"/>
      <c r="E632" s="125"/>
      <c r="F632" s="121"/>
      <c r="G632" s="121"/>
      <c r="H632" s="125"/>
      <c r="I632" s="121"/>
      <c r="J632" s="121"/>
      <c r="K632" s="125"/>
      <c r="L632" s="121"/>
      <c r="M632" s="121"/>
      <c r="N632" s="125"/>
      <c r="O632" s="125"/>
      <c r="P632" s="125"/>
      <c r="Q632" s="125"/>
    </row>
    <row r="633" spans="3:17" ht="30" customHeight="1">
      <c r="C633" s="121"/>
      <c r="D633" s="121"/>
      <c r="E633" s="125"/>
      <c r="F633" s="121"/>
      <c r="G633" s="121"/>
      <c r="H633" s="125"/>
      <c r="I633" s="121"/>
      <c r="J633" s="121"/>
      <c r="K633" s="125"/>
      <c r="L633" s="121"/>
      <c r="M633" s="121"/>
      <c r="N633" s="125"/>
      <c r="O633" s="125"/>
      <c r="P633" s="125"/>
      <c r="Q633" s="125"/>
    </row>
    <row r="634" spans="3:17" ht="30" customHeight="1">
      <c r="C634" s="121"/>
      <c r="D634" s="121"/>
      <c r="E634" s="125"/>
      <c r="F634" s="121"/>
      <c r="G634" s="121"/>
      <c r="H634" s="125"/>
      <c r="I634" s="121"/>
      <c r="J634" s="121"/>
      <c r="K634" s="125"/>
      <c r="L634" s="121"/>
      <c r="M634" s="121"/>
      <c r="N634" s="125"/>
      <c r="O634" s="125"/>
      <c r="P634" s="125"/>
      <c r="Q634" s="125"/>
    </row>
    <row r="635" spans="3:17" ht="30" customHeight="1">
      <c r="C635" s="121"/>
      <c r="D635" s="121"/>
      <c r="E635" s="125"/>
      <c r="F635" s="121"/>
      <c r="G635" s="121"/>
      <c r="H635" s="125"/>
      <c r="I635" s="121"/>
      <c r="J635" s="121"/>
      <c r="K635" s="125"/>
      <c r="L635" s="121"/>
      <c r="M635" s="121"/>
      <c r="N635" s="125"/>
      <c r="O635" s="125"/>
      <c r="P635" s="125"/>
      <c r="Q635" s="125"/>
    </row>
    <row r="636" spans="3:17" ht="30" customHeight="1">
      <c r="C636" s="121"/>
      <c r="D636" s="121"/>
      <c r="E636" s="125"/>
      <c r="F636" s="121"/>
      <c r="G636" s="121"/>
      <c r="H636" s="125"/>
      <c r="I636" s="121"/>
      <c r="J636" s="121"/>
      <c r="K636" s="125"/>
      <c r="L636" s="121"/>
      <c r="M636" s="121"/>
      <c r="N636" s="125"/>
      <c r="O636" s="125"/>
      <c r="P636" s="125"/>
      <c r="Q636" s="125"/>
    </row>
    <row r="637" spans="3:17" ht="30" customHeight="1">
      <c r="C637" s="121"/>
      <c r="D637" s="121"/>
      <c r="E637" s="125"/>
      <c r="F637" s="121"/>
      <c r="G637" s="121"/>
      <c r="H637" s="125"/>
      <c r="I637" s="121"/>
      <c r="J637" s="121"/>
      <c r="K637" s="125"/>
      <c r="L637" s="121"/>
      <c r="M637" s="121"/>
      <c r="N637" s="125"/>
      <c r="O637" s="125"/>
      <c r="P637" s="125"/>
      <c r="Q637" s="125"/>
    </row>
    <row r="638" spans="3:17" ht="30" customHeight="1">
      <c r="C638" s="121"/>
      <c r="D638" s="121"/>
      <c r="E638" s="125"/>
      <c r="F638" s="121"/>
      <c r="G638" s="121"/>
      <c r="H638" s="125"/>
      <c r="I638" s="121"/>
      <c r="J638" s="121"/>
      <c r="K638" s="125"/>
      <c r="L638" s="121"/>
      <c r="M638" s="121"/>
      <c r="N638" s="125"/>
      <c r="O638" s="125"/>
      <c r="P638" s="125"/>
      <c r="Q638" s="125"/>
    </row>
    <row r="639" spans="3:17" ht="30" customHeight="1">
      <c r="C639" s="121"/>
      <c r="D639" s="121"/>
      <c r="E639" s="125"/>
      <c r="F639" s="121"/>
      <c r="G639" s="121"/>
      <c r="H639" s="125"/>
      <c r="I639" s="121"/>
      <c r="J639" s="121"/>
      <c r="K639" s="125"/>
      <c r="L639" s="121"/>
      <c r="M639" s="121"/>
      <c r="N639" s="125"/>
      <c r="O639" s="125"/>
      <c r="P639" s="125"/>
      <c r="Q639" s="125"/>
    </row>
    <row r="640" spans="3:17" ht="30" customHeight="1">
      <c r="C640" s="121"/>
      <c r="D640" s="121"/>
      <c r="E640" s="125"/>
      <c r="F640" s="121"/>
      <c r="G640" s="121"/>
      <c r="H640" s="125"/>
      <c r="I640" s="121"/>
      <c r="J640" s="121"/>
      <c r="K640" s="125"/>
      <c r="L640" s="121"/>
      <c r="M640" s="121"/>
      <c r="N640" s="125"/>
      <c r="O640" s="125"/>
      <c r="P640" s="125"/>
      <c r="Q640" s="125"/>
    </row>
    <row r="641" spans="3:17" ht="30" customHeight="1">
      <c r="C641" s="121"/>
      <c r="D641" s="121"/>
      <c r="E641" s="125"/>
      <c r="F641" s="121"/>
      <c r="G641" s="121"/>
      <c r="H641" s="125"/>
      <c r="I641" s="121"/>
      <c r="J641" s="121"/>
      <c r="K641" s="125"/>
      <c r="L641" s="121"/>
      <c r="M641" s="121"/>
      <c r="N641" s="125"/>
      <c r="O641" s="125"/>
      <c r="P641" s="125"/>
      <c r="Q641" s="125"/>
    </row>
    <row r="642" spans="3:17" ht="30" customHeight="1">
      <c r="C642" s="121"/>
      <c r="D642" s="121"/>
      <c r="E642" s="125"/>
      <c r="F642" s="121"/>
      <c r="G642" s="121"/>
      <c r="H642" s="125"/>
      <c r="I642" s="121"/>
      <c r="J642" s="121"/>
      <c r="K642" s="125"/>
      <c r="L642" s="121"/>
      <c r="M642" s="121"/>
      <c r="N642" s="125"/>
      <c r="O642" s="125"/>
      <c r="P642" s="125"/>
      <c r="Q642" s="125"/>
    </row>
    <row r="643" spans="3:17" ht="30" customHeight="1">
      <c r="C643" s="121"/>
      <c r="D643" s="121"/>
      <c r="E643" s="125"/>
      <c r="F643" s="121"/>
      <c r="G643" s="121"/>
      <c r="H643" s="125"/>
      <c r="I643" s="121"/>
      <c r="J643" s="121"/>
      <c r="K643" s="125"/>
      <c r="L643" s="121"/>
      <c r="M643" s="121"/>
      <c r="N643" s="125"/>
      <c r="O643" s="125"/>
      <c r="P643" s="125"/>
      <c r="Q643" s="125"/>
    </row>
    <row r="644" spans="3:17" ht="30" customHeight="1">
      <c r="C644" s="121"/>
      <c r="D644" s="121"/>
      <c r="E644" s="125"/>
      <c r="F644" s="121"/>
      <c r="G644" s="121"/>
      <c r="H644" s="125"/>
      <c r="I644" s="121"/>
      <c r="J644" s="121"/>
      <c r="K644" s="125"/>
      <c r="L644" s="121"/>
      <c r="M644" s="121"/>
      <c r="N644" s="125"/>
      <c r="O644" s="125"/>
      <c r="P644" s="125"/>
      <c r="Q644" s="125"/>
    </row>
    <row r="645" spans="3:17" ht="30" customHeight="1">
      <c r="C645" s="121"/>
      <c r="D645" s="121"/>
      <c r="E645" s="125"/>
      <c r="F645" s="121"/>
      <c r="G645" s="121"/>
      <c r="H645" s="125"/>
      <c r="I645" s="121"/>
      <c r="J645" s="121"/>
      <c r="K645" s="125"/>
      <c r="L645" s="121"/>
      <c r="M645" s="121"/>
      <c r="N645" s="125"/>
      <c r="O645" s="125"/>
      <c r="P645" s="125"/>
      <c r="Q645" s="125"/>
    </row>
    <row r="646" spans="3:17" ht="30" customHeight="1">
      <c r="C646" s="121"/>
      <c r="D646" s="121"/>
      <c r="E646" s="125"/>
      <c r="F646" s="121"/>
      <c r="G646" s="121"/>
      <c r="H646" s="125"/>
      <c r="I646" s="121"/>
      <c r="J646" s="121"/>
      <c r="K646" s="125"/>
      <c r="L646" s="121"/>
      <c r="M646" s="121"/>
      <c r="N646" s="125"/>
      <c r="O646" s="125"/>
      <c r="P646" s="125"/>
      <c r="Q646" s="125"/>
    </row>
    <row r="647" spans="3:17" ht="30" customHeight="1">
      <c r="C647" s="121"/>
      <c r="D647" s="121"/>
      <c r="E647" s="125"/>
      <c r="F647" s="121"/>
      <c r="G647" s="121"/>
      <c r="H647" s="125"/>
      <c r="I647" s="121"/>
      <c r="J647" s="121"/>
      <c r="K647" s="125"/>
      <c r="L647" s="121"/>
      <c r="M647" s="121"/>
      <c r="N647" s="125"/>
      <c r="O647" s="125"/>
      <c r="P647" s="125"/>
      <c r="Q647" s="125"/>
    </row>
    <row r="648" spans="3:17" ht="30" customHeight="1">
      <c r="C648" s="121"/>
      <c r="D648" s="121"/>
      <c r="E648" s="125"/>
      <c r="F648" s="121"/>
      <c r="G648" s="121"/>
      <c r="H648" s="125"/>
      <c r="I648" s="121"/>
      <c r="J648" s="121"/>
      <c r="K648" s="125"/>
      <c r="L648" s="121"/>
      <c r="M648" s="121"/>
      <c r="N648" s="125"/>
      <c r="O648" s="125"/>
      <c r="P648" s="125"/>
      <c r="Q648" s="125"/>
    </row>
    <row r="649" spans="3:17" ht="30" customHeight="1">
      <c r="C649" s="121"/>
      <c r="D649" s="121"/>
      <c r="E649" s="125"/>
      <c r="F649" s="121"/>
      <c r="G649" s="121"/>
      <c r="H649" s="125"/>
      <c r="I649" s="121"/>
      <c r="J649" s="121"/>
      <c r="K649" s="125"/>
      <c r="L649" s="121"/>
      <c r="M649" s="121"/>
      <c r="N649" s="125"/>
      <c r="O649" s="125"/>
      <c r="P649" s="125"/>
      <c r="Q649" s="125"/>
    </row>
    <row r="650" spans="3:17" ht="30" customHeight="1">
      <c r="C650" s="121"/>
      <c r="D650" s="121"/>
      <c r="E650" s="125"/>
      <c r="F650" s="121"/>
      <c r="G650" s="121"/>
      <c r="H650" s="125"/>
      <c r="I650" s="121"/>
      <c r="J650" s="121"/>
      <c r="K650" s="125"/>
      <c r="L650" s="121"/>
      <c r="M650" s="121"/>
      <c r="N650" s="125"/>
      <c r="O650" s="125"/>
      <c r="P650" s="125"/>
      <c r="Q650" s="125"/>
    </row>
    <row r="651" spans="3:17" ht="30" customHeight="1">
      <c r="C651" s="121"/>
      <c r="D651" s="121"/>
      <c r="E651" s="125"/>
      <c r="F651" s="121"/>
      <c r="G651" s="121"/>
      <c r="H651" s="125"/>
      <c r="I651" s="121"/>
      <c r="J651" s="121"/>
      <c r="K651" s="125"/>
      <c r="L651" s="121"/>
      <c r="M651" s="121"/>
      <c r="N651" s="125"/>
      <c r="O651" s="125"/>
      <c r="P651" s="125"/>
      <c r="Q651" s="125"/>
    </row>
    <row r="652" spans="3:17" ht="30" customHeight="1">
      <c r="C652" s="121"/>
      <c r="D652" s="121"/>
      <c r="E652" s="125"/>
      <c r="F652" s="121"/>
      <c r="G652" s="121"/>
      <c r="H652" s="125"/>
      <c r="I652" s="121"/>
      <c r="J652" s="121"/>
      <c r="K652" s="125"/>
      <c r="L652" s="121"/>
      <c r="M652" s="121"/>
      <c r="N652" s="125"/>
      <c r="O652" s="125"/>
      <c r="P652" s="125"/>
      <c r="Q652" s="125"/>
    </row>
    <row r="653" spans="3:17" ht="30" customHeight="1">
      <c r="C653" s="121"/>
      <c r="D653" s="121"/>
      <c r="E653" s="125"/>
      <c r="F653" s="121"/>
      <c r="G653" s="121"/>
      <c r="H653" s="125"/>
      <c r="I653" s="121"/>
      <c r="J653" s="121"/>
      <c r="K653" s="125"/>
      <c r="L653" s="121"/>
      <c r="M653" s="121"/>
      <c r="N653" s="125"/>
      <c r="O653" s="125"/>
      <c r="P653" s="125"/>
      <c r="Q653" s="125"/>
    </row>
    <row r="654" spans="3:17" ht="30" customHeight="1">
      <c r="C654" s="121"/>
      <c r="D654" s="121"/>
      <c r="E654" s="125"/>
      <c r="F654" s="121"/>
      <c r="G654" s="121"/>
      <c r="H654" s="125"/>
      <c r="I654" s="121"/>
      <c r="J654" s="121"/>
      <c r="K654" s="125"/>
      <c r="L654" s="121"/>
      <c r="M654" s="121"/>
      <c r="N654" s="125"/>
      <c r="O654" s="125"/>
      <c r="P654" s="125"/>
      <c r="Q654" s="125"/>
    </row>
    <row r="655" spans="3:17" ht="30" customHeight="1">
      <c r="C655" s="121"/>
      <c r="D655" s="121"/>
      <c r="E655" s="125"/>
      <c r="F655" s="121"/>
      <c r="G655" s="121"/>
      <c r="H655" s="125"/>
      <c r="I655" s="121"/>
      <c r="J655" s="121"/>
      <c r="K655" s="125"/>
      <c r="L655" s="121"/>
      <c r="M655" s="121"/>
      <c r="N655" s="125"/>
      <c r="O655" s="125"/>
      <c r="P655" s="125"/>
      <c r="Q655" s="125"/>
    </row>
    <row r="656" spans="3:17" ht="30" customHeight="1">
      <c r="C656" s="121"/>
      <c r="D656" s="121"/>
      <c r="E656" s="125"/>
      <c r="F656" s="121"/>
      <c r="G656" s="121"/>
      <c r="H656" s="125"/>
      <c r="I656" s="121"/>
      <c r="J656" s="121"/>
      <c r="K656" s="125"/>
      <c r="L656" s="121"/>
      <c r="M656" s="121"/>
      <c r="N656" s="125"/>
      <c r="O656" s="125"/>
      <c r="P656" s="125"/>
      <c r="Q656" s="125"/>
    </row>
    <row r="657" spans="3:17" ht="30" customHeight="1">
      <c r="C657" s="121"/>
      <c r="D657" s="121"/>
      <c r="E657" s="125"/>
      <c r="F657" s="121"/>
      <c r="G657" s="121"/>
      <c r="H657" s="125"/>
      <c r="I657" s="121"/>
      <c r="J657" s="121"/>
      <c r="K657" s="125"/>
      <c r="L657" s="121"/>
      <c r="M657" s="121"/>
      <c r="N657" s="125"/>
      <c r="O657" s="125"/>
      <c r="P657" s="125"/>
      <c r="Q657" s="125"/>
    </row>
    <row r="658" spans="3:17" ht="30" customHeight="1">
      <c r="C658" s="121"/>
      <c r="D658" s="121"/>
      <c r="E658" s="125"/>
      <c r="F658" s="121"/>
      <c r="G658" s="121"/>
      <c r="H658" s="125"/>
      <c r="I658" s="121"/>
      <c r="J658" s="121"/>
      <c r="K658" s="125"/>
      <c r="L658" s="121"/>
      <c r="M658" s="121"/>
      <c r="N658" s="125"/>
      <c r="O658" s="125"/>
      <c r="P658" s="125"/>
      <c r="Q658" s="125"/>
    </row>
    <row r="659" spans="3:17" ht="30" customHeight="1">
      <c r="C659" s="121"/>
      <c r="D659" s="121"/>
      <c r="E659" s="125"/>
      <c r="F659" s="121"/>
      <c r="G659" s="121"/>
      <c r="H659" s="125"/>
      <c r="I659" s="121"/>
      <c r="J659" s="121"/>
      <c r="K659" s="125"/>
      <c r="L659" s="121"/>
      <c r="M659" s="121"/>
      <c r="N659" s="125"/>
      <c r="O659" s="125"/>
      <c r="P659" s="125"/>
      <c r="Q659" s="125"/>
    </row>
    <row r="660" spans="3:17" ht="30" customHeight="1">
      <c r="C660" s="121"/>
      <c r="D660" s="121"/>
      <c r="E660" s="125"/>
      <c r="F660" s="121"/>
      <c r="G660" s="121"/>
      <c r="H660" s="125"/>
      <c r="I660" s="121"/>
      <c r="J660" s="121"/>
      <c r="K660" s="125"/>
      <c r="L660" s="121"/>
      <c r="M660" s="121"/>
      <c r="N660" s="125"/>
      <c r="O660" s="125"/>
      <c r="P660" s="125"/>
      <c r="Q660" s="125"/>
    </row>
    <row r="661" spans="3:17" ht="30" customHeight="1">
      <c r="C661" s="121"/>
      <c r="D661" s="121"/>
      <c r="E661" s="125"/>
      <c r="F661" s="121"/>
      <c r="G661" s="121"/>
      <c r="H661" s="125"/>
      <c r="I661" s="121"/>
      <c r="J661" s="121"/>
      <c r="K661" s="125"/>
      <c r="L661" s="121"/>
      <c r="M661" s="121"/>
      <c r="N661" s="125"/>
      <c r="O661" s="125"/>
      <c r="P661" s="125"/>
      <c r="Q661" s="125"/>
    </row>
    <row r="662" spans="3:17" ht="30" customHeight="1">
      <c r="C662" s="121"/>
      <c r="D662" s="121"/>
      <c r="E662" s="125"/>
      <c r="F662" s="121"/>
      <c r="G662" s="121"/>
      <c r="H662" s="125"/>
      <c r="I662" s="121"/>
      <c r="J662" s="121"/>
      <c r="K662" s="125"/>
      <c r="L662" s="121"/>
      <c r="M662" s="121"/>
      <c r="N662" s="125"/>
      <c r="O662" s="125"/>
      <c r="P662" s="125"/>
      <c r="Q662" s="125"/>
    </row>
    <row r="663" spans="3:17" ht="30" customHeight="1">
      <c r="C663" s="121"/>
      <c r="D663" s="121"/>
      <c r="E663" s="125"/>
      <c r="F663" s="121"/>
      <c r="G663" s="121"/>
      <c r="H663" s="125"/>
      <c r="I663" s="121"/>
      <c r="J663" s="121"/>
      <c r="K663" s="125"/>
      <c r="L663" s="121"/>
      <c r="M663" s="121"/>
      <c r="N663" s="125"/>
      <c r="O663" s="125"/>
      <c r="P663" s="125"/>
      <c r="Q663" s="125"/>
    </row>
    <row r="664" spans="3:17" ht="30" customHeight="1">
      <c r="C664" s="121"/>
      <c r="D664" s="121"/>
      <c r="E664" s="125"/>
      <c r="F664" s="121"/>
      <c r="G664" s="121"/>
      <c r="H664" s="125"/>
      <c r="I664" s="121"/>
      <c r="J664" s="121"/>
      <c r="K664" s="125"/>
      <c r="L664" s="121"/>
      <c r="M664" s="121"/>
      <c r="N664" s="125"/>
      <c r="O664" s="125"/>
      <c r="P664" s="125"/>
      <c r="Q664" s="125"/>
    </row>
    <row r="665" spans="3:17" ht="30" customHeight="1">
      <c r="C665" s="121"/>
      <c r="D665" s="121"/>
      <c r="E665" s="125"/>
      <c r="F665" s="121"/>
      <c r="G665" s="121"/>
      <c r="H665" s="125"/>
      <c r="I665" s="121"/>
      <c r="J665" s="121"/>
      <c r="K665" s="125"/>
      <c r="L665" s="121"/>
      <c r="M665" s="121"/>
      <c r="N665" s="125"/>
      <c r="O665" s="125"/>
      <c r="P665" s="125"/>
      <c r="Q665" s="125"/>
    </row>
    <row r="666" spans="3:17" ht="30" customHeight="1">
      <c r="C666" s="121"/>
      <c r="D666" s="121"/>
      <c r="E666" s="125"/>
      <c r="F666" s="121"/>
      <c r="G666" s="121"/>
      <c r="H666" s="125"/>
      <c r="I666" s="121"/>
      <c r="J666" s="121"/>
      <c r="K666" s="125"/>
      <c r="L666" s="121"/>
      <c r="M666" s="121"/>
      <c r="N666" s="125"/>
      <c r="O666" s="125"/>
      <c r="P666" s="125"/>
      <c r="Q666" s="125"/>
    </row>
    <row r="667" spans="3:17" ht="30" customHeight="1">
      <c r="C667" s="121"/>
      <c r="D667" s="121"/>
      <c r="E667" s="125"/>
      <c r="F667" s="121"/>
      <c r="G667" s="121"/>
      <c r="H667" s="125"/>
      <c r="I667" s="121"/>
      <c r="J667" s="121"/>
      <c r="K667" s="125"/>
      <c r="L667" s="121"/>
      <c r="M667" s="121"/>
      <c r="N667" s="125"/>
      <c r="O667" s="125"/>
      <c r="P667" s="125"/>
      <c r="Q667" s="125"/>
    </row>
    <row r="668" spans="3:17" ht="30" customHeight="1">
      <c r="C668" s="121"/>
      <c r="D668" s="121"/>
      <c r="E668" s="125"/>
      <c r="F668" s="121"/>
      <c r="G668" s="121"/>
      <c r="H668" s="125"/>
      <c r="I668" s="121"/>
      <c r="J668" s="121"/>
      <c r="K668" s="125"/>
      <c r="L668" s="121"/>
      <c r="M668" s="121"/>
      <c r="N668" s="125"/>
      <c r="O668" s="125"/>
      <c r="P668" s="125"/>
      <c r="Q668" s="125"/>
    </row>
    <row r="669" spans="3:17" ht="30" customHeight="1">
      <c r="C669" s="121"/>
      <c r="D669" s="121"/>
      <c r="E669" s="125"/>
      <c r="F669" s="121"/>
      <c r="G669" s="121"/>
      <c r="H669" s="125"/>
      <c r="I669" s="121"/>
      <c r="J669" s="121"/>
      <c r="K669" s="125"/>
      <c r="L669" s="121"/>
      <c r="M669" s="121"/>
      <c r="N669" s="125"/>
      <c r="O669" s="125"/>
      <c r="P669" s="125"/>
      <c r="Q669" s="125"/>
    </row>
    <row r="670" spans="3:17" ht="30" customHeight="1">
      <c r="C670" s="121"/>
      <c r="D670" s="121"/>
      <c r="E670" s="125"/>
      <c r="F670" s="121"/>
      <c r="G670" s="121"/>
      <c r="H670" s="125"/>
      <c r="I670" s="121"/>
      <c r="J670" s="121"/>
      <c r="K670" s="125"/>
      <c r="L670" s="121"/>
      <c r="M670" s="121"/>
      <c r="N670" s="125"/>
      <c r="O670" s="125"/>
      <c r="P670" s="125"/>
      <c r="Q670" s="125"/>
    </row>
    <row r="671" spans="3:17" ht="30" customHeight="1">
      <c r="C671" s="121"/>
      <c r="D671" s="121"/>
      <c r="E671" s="125"/>
      <c r="F671" s="121"/>
      <c r="G671" s="121"/>
      <c r="H671" s="125"/>
      <c r="I671" s="121"/>
      <c r="J671" s="121"/>
      <c r="K671" s="125"/>
      <c r="L671" s="121"/>
      <c r="M671" s="121"/>
      <c r="N671" s="125"/>
      <c r="O671" s="125"/>
      <c r="P671" s="125"/>
      <c r="Q671" s="125"/>
    </row>
    <row r="672" spans="3:17" ht="30" customHeight="1">
      <c r="C672" s="121"/>
      <c r="D672" s="121"/>
      <c r="E672" s="125"/>
      <c r="F672" s="121"/>
      <c r="G672" s="121"/>
      <c r="H672" s="125"/>
      <c r="I672" s="121"/>
      <c r="J672" s="121"/>
      <c r="K672" s="125"/>
      <c r="L672" s="121"/>
      <c r="M672" s="121"/>
      <c r="N672" s="125"/>
      <c r="O672" s="125"/>
      <c r="P672" s="125"/>
      <c r="Q672" s="125"/>
    </row>
    <row r="673" spans="3:17" ht="30" customHeight="1">
      <c r="C673" s="121"/>
      <c r="D673" s="121"/>
      <c r="E673" s="125"/>
      <c r="F673" s="121"/>
      <c r="G673" s="121"/>
      <c r="H673" s="125"/>
      <c r="I673" s="121"/>
      <c r="J673" s="121"/>
      <c r="K673" s="125"/>
      <c r="L673" s="121"/>
      <c r="M673" s="121"/>
      <c r="N673" s="125"/>
      <c r="O673" s="125"/>
      <c r="P673" s="125"/>
      <c r="Q673" s="125"/>
    </row>
    <row r="674" spans="3:17" ht="30" customHeight="1">
      <c r="C674" s="121"/>
      <c r="D674" s="121"/>
      <c r="E674" s="125"/>
      <c r="F674" s="121"/>
      <c r="G674" s="121"/>
      <c r="H674" s="125"/>
      <c r="I674" s="121"/>
      <c r="J674" s="121"/>
      <c r="K674" s="125"/>
      <c r="L674" s="121"/>
      <c r="M674" s="121"/>
      <c r="N674" s="125"/>
      <c r="O674" s="125"/>
      <c r="P674" s="125"/>
      <c r="Q674" s="125"/>
    </row>
    <row r="675" spans="3:17" ht="30" customHeight="1">
      <c r="C675" s="121"/>
      <c r="D675" s="121"/>
      <c r="E675" s="125"/>
      <c r="F675" s="121"/>
      <c r="G675" s="121"/>
      <c r="H675" s="125"/>
      <c r="I675" s="121"/>
      <c r="J675" s="121"/>
      <c r="K675" s="125"/>
      <c r="L675" s="121"/>
      <c r="M675" s="121"/>
      <c r="N675" s="125"/>
      <c r="O675" s="125"/>
      <c r="P675" s="125"/>
      <c r="Q675" s="125"/>
    </row>
    <row r="676" spans="3:17" ht="30" customHeight="1">
      <c r="C676" s="121"/>
      <c r="D676" s="121"/>
      <c r="E676" s="125"/>
      <c r="F676" s="121"/>
      <c r="G676" s="121"/>
      <c r="H676" s="125"/>
      <c r="I676" s="121"/>
      <c r="J676" s="121"/>
      <c r="K676" s="125"/>
      <c r="L676" s="121"/>
      <c r="M676" s="121"/>
      <c r="N676" s="125"/>
      <c r="O676" s="125"/>
      <c r="P676" s="125"/>
      <c r="Q676" s="125"/>
    </row>
    <row r="677" spans="3:17" ht="30" customHeight="1">
      <c r="C677" s="121"/>
      <c r="D677" s="121"/>
      <c r="E677" s="125"/>
      <c r="F677" s="121"/>
      <c r="G677" s="121"/>
      <c r="H677" s="125"/>
      <c r="I677" s="121"/>
      <c r="J677" s="121"/>
      <c r="K677" s="125"/>
      <c r="L677" s="121"/>
      <c r="M677" s="121"/>
      <c r="N677" s="125"/>
      <c r="O677" s="125"/>
      <c r="P677" s="125"/>
      <c r="Q677" s="125"/>
    </row>
    <row r="678" spans="3:17" ht="30" customHeight="1">
      <c r="C678" s="121"/>
      <c r="D678" s="121"/>
      <c r="E678" s="125"/>
      <c r="F678" s="121"/>
      <c r="G678" s="121"/>
      <c r="H678" s="125"/>
      <c r="I678" s="121"/>
      <c r="J678" s="121"/>
      <c r="K678" s="125"/>
      <c r="L678" s="121"/>
      <c r="M678" s="121"/>
      <c r="N678" s="125"/>
      <c r="O678" s="125"/>
      <c r="P678" s="125"/>
      <c r="Q678" s="125"/>
    </row>
    <row r="679" spans="3:17" ht="30" customHeight="1">
      <c r="C679" s="121"/>
      <c r="D679" s="121"/>
      <c r="E679" s="125"/>
      <c r="F679" s="121"/>
      <c r="G679" s="121"/>
      <c r="H679" s="125"/>
      <c r="I679" s="121"/>
      <c r="J679" s="121"/>
      <c r="K679" s="125"/>
      <c r="L679" s="121"/>
      <c r="M679" s="121"/>
      <c r="N679" s="125"/>
      <c r="O679" s="125"/>
      <c r="P679" s="125"/>
      <c r="Q679" s="125"/>
    </row>
    <row r="680" spans="3:17" ht="30" customHeight="1">
      <c r="C680" s="121"/>
      <c r="D680" s="121"/>
      <c r="E680" s="125"/>
      <c r="F680" s="121"/>
      <c r="G680" s="121"/>
      <c r="H680" s="125"/>
      <c r="I680" s="121"/>
      <c r="J680" s="121"/>
      <c r="K680" s="125"/>
      <c r="L680" s="121"/>
      <c r="M680" s="121"/>
      <c r="N680" s="125"/>
      <c r="O680" s="125"/>
      <c r="P680" s="125"/>
      <c r="Q680" s="125"/>
    </row>
    <row r="681" spans="3:17" ht="30" customHeight="1">
      <c r="C681" s="121"/>
      <c r="D681" s="121"/>
      <c r="E681" s="125"/>
      <c r="F681" s="121"/>
      <c r="G681" s="121"/>
      <c r="H681" s="125"/>
      <c r="I681" s="121"/>
      <c r="J681" s="121"/>
      <c r="K681" s="125"/>
      <c r="L681" s="121"/>
      <c r="M681" s="121"/>
      <c r="N681" s="125"/>
      <c r="O681" s="125"/>
      <c r="P681" s="125"/>
      <c r="Q681" s="125"/>
    </row>
    <row r="682" spans="3:17" ht="30" customHeight="1">
      <c r="C682" s="121"/>
      <c r="D682" s="121"/>
      <c r="E682" s="125"/>
      <c r="F682" s="121"/>
      <c r="G682" s="121"/>
      <c r="H682" s="125"/>
      <c r="I682" s="121"/>
      <c r="J682" s="121"/>
      <c r="K682" s="125"/>
      <c r="L682" s="121"/>
      <c r="M682" s="121"/>
      <c r="N682" s="125"/>
      <c r="O682" s="125"/>
      <c r="P682" s="125"/>
      <c r="Q682" s="125"/>
    </row>
    <row r="683" spans="3:17" ht="30" customHeight="1">
      <c r="C683" s="121"/>
      <c r="D683" s="121"/>
      <c r="E683" s="125"/>
      <c r="F683" s="121"/>
      <c r="G683" s="121"/>
      <c r="H683" s="125"/>
      <c r="I683" s="121"/>
      <c r="J683" s="121"/>
      <c r="K683" s="125"/>
      <c r="L683" s="121"/>
      <c r="M683" s="121"/>
      <c r="N683" s="125"/>
      <c r="O683" s="125"/>
      <c r="P683" s="125"/>
      <c r="Q683" s="125"/>
    </row>
    <row r="684" spans="3:17" ht="30" customHeight="1">
      <c r="C684" s="121"/>
      <c r="D684" s="121"/>
      <c r="E684" s="125"/>
      <c r="F684" s="121"/>
      <c r="G684" s="121"/>
      <c r="H684" s="125"/>
      <c r="I684" s="121"/>
      <c r="J684" s="121"/>
      <c r="K684" s="125"/>
      <c r="L684" s="121"/>
      <c r="M684" s="121"/>
      <c r="N684" s="125"/>
      <c r="O684" s="125"/>
      <c r="P684" s="125"/>
      <c r="Q684" s="125"/>
    </row>
    <row r="685" spans="3:17" ht="30" customHeight="1">
      <c r="C685" s="121"/>
      <c r="D685" s="121"/>
      <c r="E685" s="125"/>
      <c r="F685" s="121"/>
      <c r="G685" s="121"/>
      <c r="H685" s="125"/>
      <c r="I685" s="121"/>
      <c r="J685" s="121"/>
      <c r="K685" s="125"/>
      <c r="L685" s="121"/>
      <c r="M685" s="121"/>
      <c r="N685" s="125"/>
      <c r="O685" s="125"/>
      <c r="P685" s="125"/>
      <c r="Q685" s="125"/>
    </row>
    <row r="686" spans="3:17" ht="30" customHeight="1">
      <c r="C686" s="121"/>
      <c r="D686" s="121"/>
      <c r="E686" s="125"/>
      <c r="F686" s="121"/>
      <c r="G686" s="121"/>
      <c r="H686" s="125"/>
      <c r="I686" s="121"/>
      <c r="J686" s="121"/>
      <c r="K686" s="125"/>
      <c r="L686" s="121"/>
      <c r="M686" s="121"/>
      <c r="N686" s="125"/>
      <c r="O686" s="125"/>
      <c r="P686" s="125"/>
      <c r="Q686" s="125"/>
    </row>
    <row r="687" spans="3:17" ht="30" customHeight="1">
      <c r="C687" s="121"/>
      <c r="D687" s="121"/>
      <c r="E687" s="125"/>
      <c r="F687" s="121"/>
      <c r="G687" s="121"/>
      <c r="H687" s="125"/>
      <c r="I687" s="121"/>
      <c r="J687" s="121"/>
      <c r="K687" s="125"/>
      <c r="L687" s="121"/>
      <c r="M687" s="121"/>
      <c r="N687" s="125"/>
      <c r="O687" s="125"/>
      <c r="P687" s="125"/>
      <c r="Q687" s="125"/>
    </row>
    <row r="688" spans="3:17" ht="30" customHeight="1">
      <c r="C688" s="121"/>
      <c r="D688" s="121"/>
      <c r="E688" s="125"/>
      <c r="F688" s="121"/>
      <c r="G688" s="121"/>
      <c r="H688" s="125"/>
      <c r="I688" s="121"/>
      <c r="J688" s="121"/>
      <c r="K688" s="125"/>
      <c r="L688" s="121"/>
      <c r="M688" s="121"/>
      <c r="N688" s="125"/>
      <c r="O688" s="125"/>
      <c r="P688" s="125"/>
      <c r="Q688" s="125"/>
    </row>
    <row r="689" spans="3:17" ht="30" customHeight="1">
      <c r="C689" s="121"/>
      <c r="D689" s="121"/>
      <c r="E689" s="125"/>
      <c r="F689" s="121"/>
      <c r="G689" s="121"/>
      <c r="H689" s="125"/>
      <c r="I689" s="121"/>
      <c r="J689" s="121"/>
      <c r="K689" s="125"/>
      <c r="L689" s="121"/>
      <c r="M689" s="121"/>
      <c r="N689" s="125"/>
      <c r="O689" s="125"/>
      <c r="P689" s="125"/>
      <c r="Q689" s="125"/>
    </row>
    <row r="690" spans="3:17" ht="30" customHeight="1">
      <c r="C690" s="121"/>
      <c r="D690" s="121"/>
      <c r="E690" s="125"/>
      <c r="F690" s="121"/>
      <c r="G690" s="121"/>
      <c r="H690" s="125"/>
      <c r="I690" s="121"/>
      <c r="J690" s="121"/>
      <c r="K690" s="125"/>
      <c r="L690" s="121"/>
      <c r="M690" s="121"/>
      <c r="N690" s="125"/>
      <c r="O690" s="125"/>
      <c r="P690" s="125"/>
      <c r="Q690" s="125"/>
    </row>
    <row r="691" spans="3:17" ht="30" customHeight="1">
      <c r="C691" s="121"/>
      <c r="D691" s="121"/>
      <c r="E691" s="125"/>
      <c r="F691" s="121"/>
      <c r="G691" s="121"/>
      <c r="H691" s="125"/>
      <c r="I691" s="121"/>
      <c r="J691" s="121"/>
      <c r="K691" s="125"/>
      <c r="L691" s="121"/>
      <c r="M691" s="121"/>
      <c r="N691" s="125"/>
      <c r="O691" s="125"/>
      <c r="P691" s="125"/>
      <c r="Q691" s="125"/>
    </row>
    <row r="692" spans="3:17" ht="30" customHeight="1">
      <c r="C692" s="121"/>
      <c r="D692" s="121"/>
      <c r="E692" s="125"/>
      <c r="F692" s="121"/>
      <c r="G692" s="121"/>
      <c r="H692" s="125"/>
      <c r="I692" s="121"/>
      <c r="J692" s="121"/>
      <c r="K692" s="125"/>
      <c r="L692" s="121"/>
      <c r="M692" s="121"/>
      <c r="N692" s="125"/>
      <c r="O692" s="125"/>
      <c r="P692" s="125"/>
      <c r="Q692" s="125"/>
    </row>
    <row r="693" spans="3:17" ht="30" customHeight="1">
      <c r="C693" s="121"/>
      <c r="D693" s="121"/>
      <c r="E693" s="125"/>
      <c r="F693" s="121"/>
      <c r="G693" s="121"/>
      <c r="H693" s="125"/>
      <c r="I693" s="121"/>
      <c r="J693" s="121"/>
      <c r="K693" s="125"/>
      <c r="L693" s="121"/>
      <c r="M693" s="121"/>
      <c r="N693" s="125"/>
      <c r="O693" s="125"/>
      <c r="P693" s="125"/>
      <c r="Q693" s="125"/>
    </row>
    <row r="694" spans="3:17" ht="30" customHeight="1">
      <c r="C694" s="121"/>
      <c r="D694" s="121"/>
      <c r="E694" s="125"/>
      <c r="F694" s="121"/>
      <c r="G694" s="121"/>
      <c r="H694" s="125"/>
      <c r="I694" s="121"/>
      <c r="J694" s="121"/>
      <c r="K694" s="125"/>
      <c r="L694" s="121"/>
      <c r="M694" s="121"/>
      <c r="N694" s="125"/>
      <c r="O694" s="125"/>
      <c r="P694" s="125"/>
      <c r="Q694" s="125"/>
    </row>
    <row r="695" spans="3:17" ht="30" customHeight="1">
      <c r="C695" s="121"/>
      <c r="D695" s="121"/>
      <c r="E695" s="125"/>
      <c r="F695" s="121"/>
      <c r="G695" s="121"/>
      <c r="H695" s="125"/>
      <c r="I695" s="121"/>
      <c r="J695" s="121"/>
      <c r="K695" s="125"/>
      <c r="L695" s="121"/>
      <c r="M695" s="121"/>
      <c r="N695" s="125"/>
      <c r="O695" s="125"/>
      <c r="P695" s="125"/>
      <c r="Q695" s="125"/>
    </row>
    <row r="696" spans="3:17" ht="30" customHeight="1">
      <c r="C696" s="121"/>
      <c r="D696" s="121"/>
      <c r="E696" s="125"/>
      <c r="F696" s="121"/>
      <c r="G696" s="121"/>
      <c r="H696" s="125"/>
      <c r="I696" s="121"/>
      <c r="J696" s="121"/>
      <c r="K696" s="125"/>
      <c r="L696" s="121"/>
      <c r="M696" s="121"/>
      <c r="N696" s="125"/>
      <c r="O696" s="125"/>
      <c r="P696" s="125"/>
      <c r="Q696" s="125"/>
    </row>
    <row r="697" spans="3:17" ht="30" customHeight="1">
      <c r="C697" s="121"/>
      <c r="D697" s="121"/>
      <c r="E697" s="125"/>
      <c r="F697" s="121"/>
      <c r="G697" s="121"/>
      <c r="H697" s="125"/>
      <c r="I697" s="121"/>
      <c r="J697" s="121"/>
      <c r="K697" s="125"/>
      <c r="L697" s="121"/>
      <c r="M697" s="121"/>
      <c r="N697" s="125"/>
      <c r="O697" s="125"/>
      <c r="P697" s="125"/>
      <c r="Q697" s="125"/>
    </row>
    <row r="698" spans="3:17" ht="30" customHeight="1">
      <c r="C698" s="121"/>
      <c r="D698" s="121"/>
      <c r="E698" s="125"/>
      <c r="F698" s="121"/>
      <c r="G698" s="121"/>
      <c r="H698" s="125"/>
      <c r="I698" s="121"/>
      <c r="J698" s="121"/>
      <c r="K698" s="125"/>
      <c r="L698" s="121"/>
      <c r="M698" s="121"/>
      <c r="N698" s="125"/>
      <c r="O698" s="125"/>
      <c r="P698" s="125"/>
      <c r="Q698" s="125"/>
    </row>
    <row r="699" spans="3:17" ht="30" customHeight="1">
      <c r="C699" s="121"/>
      <c r="D699" s="121"/>
      <c r="E699" s="125"/>
      <c r="F699" s="121"/>
      <c r="G699" s="121"/>
      <c r="H699" s="125"/>
      <c r="I699" s="121"/>
      <c r="J699" s="121"/>
      <c r="K699" s="125"/>
      <c r="L699" s="121"/>
      <c r="M699" s="121"/>
      <c r="N699" s="125"/>
      <c r="O699" s="125"/>
      <c r="P699" s="125"/>
      <c r="Q699" s="125"/>
    </row>
    <row r="700" spans="3:17" ht="30" customHeight="1">
      <c r="C700" s="121"/>
      <c r="D700" s="121"/>
      <c r="E700" s="125"/>
      <c r="F700" s="121"/>
      <c r="G700" s="121"/>
      <c r="H700" s="125"/>
      <c r="I700" s="121"/>
      <c r="J700" s="121"/>
      <c r="K700" s="125"/>
      <c r="L700" s="121"/>
      <c r="M700" s="121"/>
      <c r="N700" s="125"/>
      <c r="O700" s="125"/>
      <c r="P700" s="125"/>
      <c r="Q700" s="125"/>
    </row>
    <row r="701" spans="3:17" ht="30" customHeight="1">
      <c r="C701" s="121"/>
      <c r="D701" s="121"/>
      <c r="E701" s="125"/>
      <c r="F701" s="121"/>
      <c r="G701" s="121"/>
      <c r="H701" s="125"/>
      <c r="I701" s="121"/>
      <c r="J701" s="121"/>
      <c r="K701" s="125"/>
      <c r="L701" s="121"/>
      <c r="M701" s="121"/>
      <c r="N701" s="125"/>
      <c r="O701" s="125"/>
      <c r="P701" s="125"/>
      <c r="Q701" s="125"/>
    </row>
    <row r="702" spans="3:17" ht="30" customHeight="1">
      <c r="C702" s="121"/>
      <c r="D702" s="121"/>
      <c r="E702" s="125"/>
      <c r="F702" s="121"/>
      <c r="G702" s="121"/>
      <c r="H702" s="125"/>
      <c r="I702" s="121"/>
      <c r="J702" s="121"/>
      <c r="K702" s="125"/>
      <c r="L702" s="121"/>
      <c r="M702" s="121"/>
      <c r="N702" s="125"/>
      <c r="O702" s="125"/>
      <c r="P702" s="125"/>
      <c r="Q702" s="125"/>
    </row>
    <row r="703" spans="3:17" ht="30" customHeight="1">
      <c r="C703" s="121"/>
      <c r="D703" s="121"/>
      <c r="E703" s="125"/>
      <c r="F703" s="121"/>
      <c r="G703" s="121"/>
      <c r="H703" s="125"/>
      <c r="I703" s="121"/>
      <c r="J703" s="121"/>
      <c r="K703" s="125"/>
      <c r="L703" s="121"/>
      <c r="M703" s="121"/>
      <c r="N703" s="125"/>
      <c r="O703" s="125"/>
      <c r="P703" s="125"/>
      <c r="Q703" s="125"/>
    </row>
    <row r="704" spans="3:17" ht="30" customHeight="1">
      <c r="C704" s="121"/>
      <c r="D704" s="121"/>
      <c r="E704" s="125"/>
      <c r="F704" s="121"/>
      <c r="G704" s="121"/>
      <c r="H704" s="125"/>
      <c r="I704" s="121"/>
      <c r="J704" s="121"/>
      <c r="K704" s="125"/>
      <c r="L704" s="121"/>
      <c r="M704" s="121"/>
      <c r="N704" s="125"/>
      <c r="O704" s="125"/>
      <c r="P704" s="125"/>
      <c r="Q704" s="125"/>
    </row>
    <row r="705" spans="3:17" ht="30" customHeight="1">
      <c r="C705" s="121"/>
      <c r="D705" s="121"/>
      <c r="E705" s="125"/>
      <c r="F705" s="121"/>
      <c r="G705" s="121"/>
      <c r="H705" s="125"/>
      <c r="I705" s="121"/>
      <c r="J705" s="121"/>
      <c r="K705" s="125"/>
      <c r="L705" s="121"/>
      <c r="M705" s="121"/>
      <c r="N705" s="125"/>
      <c r="O705" s="125"/>
      <c r="P705" s="125"/>
      <c r="Q705" s="125"/>
    </row>
    <row r="706" spans="3:17" ht="30" customHeight="1">
      <c r="C706" s="121"/>
      <c r="D706" s="121"/>
      <c r="E706" s="125"/>
      <c r="F706" s="121"/>
      <c r="G706" s="121"/>
      <c r="H706" s="125"/>
      <c r="I706" s="121"/>
      <c r="J706" s="121"/>
      <c r="K706" s="125"/>
      <c r="L706" s="121"/>
      <c r="M706" s="121"/>
      <c r="N706" s="125"/>
      <c r="O706" s="125"/>
      <c r="P706" s="125"/>
      <c r="Q706" s="125"/>
    </row>
    <row r="707" spans="3:17" ht="30" customHeight="1">
      <c r="C707" s="121"/>
      <c r="D707" s="121"/>
      <c r="E707" s="125"/>
      <c r="F707" s="121"/>
      <c r="G707" s="121"/>
      <c r="H707" s="125"/>
      <c r="I707" s="121"/>
      <c r="J707" s="121"/>
      <c r="K707" s="125"/>
      <c r="L707" s="121"/>
      <c r="M707" s="121"/>
      <c r="N707" s="125"/>
      <c r="O707" s="125"/>
      <c r="P707" s="125"/>
      <c r="Q707" s="125"/>
    </row>
    <row r="708" spans="3:17" ht="30" customHeight="1">
      <c r="C708" s="121"/>
      <c r="D708" s="121"/>
      <c r="E708" s="125"/>
      <c r="F708" s="121"/>
      <c r="G708" s="121"/>
      <c r="H708" s="125"/>
      <c r="I708" s="121"/>
      <c r="J708" s="121"/>
      <c r="K708" s="125"/>
      <c r="L708" s="121"/>
      <c r="M708" s="121"/>
      <c r="N708" s="125"/>
      <c r="O708" s="125"/>
      <c r="P708" s="125"/>
      <c r="Q708" s="125"/>
    </row>
    <row r="709" spans="3:17" ht="30" customHeight="1">
      <c r="C709" s="121"/>
      <c r="D709" s="121"/>
      <c r="E709" s="125"/>
      <c r="F709" s="121"/>
      <c r="G709" s="121"/>
      <c r="H709" s="125"/>
      <c r="I709" s="121"/>
      <c r="J709" s="121"/>
      <c r="K709" s="125"/>
      <c r="L709" s="121"/>
      <c r="M709" s="121"/>
      <c r="N709" s="125"/>
      <c r="O709" s="125"/>
      <c r="P709" s="125"/>
      <c r="Q709" s="125"/>
    </row>
    <row r="710" spans="3:17" ht="30" customHeight="1">
      <c r="C710" s="121"/>
      <c r="D710" s="121"/>
      <c r="E710" s="125"/>
      <c r="F710" s="121"/>
      <c r="G710" s="121"/>
      <c r="H710" s="125"/>
      <c r="I710" s="121"/>
      <c r="J710" s="121"/>
      <c r="K710" s="125"/>
      <c r="L710" s="121"/>
      <c r="M710" s="121"/>
      <c r="N710" s="125"/>
      <c r="O710" s="125"/>
      <c r="P710" s="125"/>
      <c r="Q710" s="125"/>
    </row>
    <row r="711" spans="3:17" ht="30" customHeight="1">
      <c r="C711" s="121"/>
      <c r="D711" s="121"/>
      <c r="E711" s="125"/>
      <c r="F711" s="121"/>
      <c r="G711" s="121"/>
      <c r="H711" s="125"/>
      <c r="I711" s="121"/>
      <c r="J711" s="121"/>
      <c r="K711" s="125"/>
      <c r="L711" s="121"/>
      <c r="M711" s="121"/>
      <c r="N711" s="125"/>
      <c r="O711" s="125"/>
      <c r="P711" s="125"/>
      <c r="Q711" s="125"/>
    </row>
    <row r="712" spans="3:17" ht="30" customHeight="1">
      <c r="C712" s="121"/>
      <c r="D712" s="121"/>
      <c r="E712" s="125"/>
      <c r="F712" s="121"/>
      <c r="G712" s="121"/>
      <c r="H712" s="125"/>
      <c r="I712" s="121"/>
      <c r="J712" s="121"/>
      <c r="K712" s="125"/>
      <c r="L712" s="121"/>
      <c r="M712" s="121"/>
      <c r="N712" s="125"/>
      <c r="O712" s="125"/>
      <c r="P712" s="125"/>
      <c r="Q712" s="125"/>
    </row>
    <row r="713" spans="3:17" ht="30" customHeight="1">
      <c r="C713" s="121"/>
      <c r="D713" s="121"/>
      <c r="E713" s="125"/>
      <c r="F713" s="121"/>
      <c r="G713" s="121"/>
      <c r="H713" s="125"/>
      <c r="I713" s="121"/>
      <c r="J713" s="121"/>
      <c r="K713" s="125"/>
      <c r="L713" s="121"/>
      <c r="M713" s="121"/>
      <c r="N713" s="125"/>
      <c r="O713" s="125"/>
      <c r="P713" s="125"/>
      <c r="Q713" s="125"/>
    </row>
    <row r="714" spans="3:17" ht="30" customHeight="1">
      <c r="C714" s="121"/>
      <c r="D714" s="121"/>
      <c r="E714" s="125"/>
      <c r="F714" s="121"/>
      <c r="G714" s="121"/>
      <c r="H714" s="125"/>
      <c r="I714" s="121"/>
      <c r="J714" s="121"/>
      <c r="K714" s="125"/>
      <c r="L714" s="121"/>
      <c r="M714" s="121"/>
      <c r="N714" s="125"/>
      <c r="O714" s="125"/>
      <c r="P714" s="125"/>
      <c r="Q714" s="125"/>
    </row>
    <row r="715" spans="3:17" ht="30" customHeight="1">
      <c r="C715" s="121"/>
      <c r="D715" s="121"/>
      <c r="E715" s="125"/>
      <c r="F715" s="121"/>
      <c r="G715" s="121"/>
      <c r="H715" s="125"/>
      <c r="I715" s="121"/>
      <c r="J715" s="121"/>
      <c r="K715" s="125"/>
      <c r="L715" s="121"/>
      <c r="M715" s="121"/>
      <c r="N715" s="125"/>
      <c r="O715" s="125"/>
      <c r="P715" s="125"/>
      <c r="Q715" s="125"/>
    </row>
    <row r="716" spans="3:17" ht="30" customHeight="1">
      <c r="C716" s="121"/>
      <c r="D716" s="121"/>
      <c r="E716" s="125"/>
      <c r="F716" s="121"/>
      <c r="G716" s="121"/>
      <c r="H716" s="125"/>
      <c r="I716" s="121"/>
      <c r="J716" s="121"/>
      <c r="K716" s="125"/>
      <c r="L716" s="121"/>
      <c r="M716" s="121"/>
      <c r="N716" s="125"/>
      <c r="O716" s="125"/>
      <c r="P716" s="125"/>
      <c r="Q716" s="125"/>
    </row>
    <row r="717" spans="3:17" ht="30" customHeight="1">
      <c r="C717" s="121"/>
      <c r="D717" s="121"/>
      <c r="E717" s="125"/>
      <c r="F717" s="121"/>
      <c r="G717" s="121"/>
      <c r="H717" s="125"/>
      <c r="I717" s="121"/>
      <c r="J717" s="121"/>
      <c r="K717" s="125"/>
      <c r="L717" s="121"/>
      <c r="M717" s="121"/>
      <c r="N717" s="125"/>
      <c r="O717" s="125"/>
      <c r="P717" s="125"/>
      <c r="Q717" s="125"/>
    </row>
    <row r="718" spans="3:17" ht="30" customHeight="1">
      <c r="C718" s="121"/>
      <c r="D718" s="121"/>
      <c r="E718" s="125"/>
      <c r="F718" s="121"/>
      <c r="G718" s="121"/>
      <c r="H718" s="125"/>
      <c r="I718" s="121"/>
      <c r="J718" s="121"/>
      <c r="K718" s="125"/>
      <c r="L718" s="121"/>
      <c r="M718" s="121"/>
      <c r="N718" s="125"/>
      <c r="O718" s="125"/>
      <c r="P718" s="125"/>
      <c r="Q718" s="125"/>
    </row>
    <row r="719" spans="3:17" ht="30" customHeight="1">
      <c r="C719" s="121"/>
      <c r="D719" s="121"/>
      <c r="E719" s="125"/>
      <c r="F719" s="121"/>
      <c r="G719" s="121"/>
      <c r="H719" s="125"/>
      <c r="I719" s="121"/>
      <c r="J719" s="121"/>
      <c r="K719" s="125"/>
      <c r="L719" s="121"/>
      <c r="M719" s="121"/>
      <c r="N719" s="125"/>
      <c r="O719" s="125"/>
      <c r="P719" s="125"/>
      <c r="Q719" s="125"/>
    </row>
    <row r="720" spans="3:17" ht="30" customHeight="1">
      <c r="C720" s="121"/>
      <c r="D720" s="121"/>
      <c r="E720" s="125"/>
      <c r="F720" s="121"/>
      <c r="G720" s="121"/>
      <c r="H720" s="125"/>
      <c r="I720" s="121"/>
      <c r="J720" s="121"/>
      <c r="K720" s="125"/>
      <c r="L720" s="121"/>
      <c r="M720" s="121"/>
      <c r="N720" s="125"/>
      <c r="O720" s="125"/>
      <c r="P720" s="125"/>
      <c r="Q720" s="125"/>
    </row>
    <row r="721" spans="3:17" ht="30" customHeight="1">
      <c r="C721" s="121"/>
      <c r="D721" s="121"/>
      <c r="E721" s="125"/>
      <c r="F721" s="121"/>
      <c r="G721" s="121"/>
      <c r="H721" s="125"/>
      <c r="I721" s="121"/>
      <c r="J721" s="121"/>
      <c r="K721" s="125"/>
      <c r="L721" s="121"/>
      <c r="M721" s="121"/>
      <c r="N721" s="125"/>
      <c r="O721" s="125"/>
      <c r="P721" s="125"/>
      <c r="Q721" s="125"/>
    </row>
    <row r="722" spans="3:17" ht="30" customHeight="1">
      <c r="C722" s="121"/>
      <c r="D722" s="121"/>
      <c r="E722" s="125"/>
      <c r="F722" s="121"/>
      <c r="G722" s="121"/>
      <c r="H722" s="125"/>
      <c r="I722" s="121"/>
      <c r="J722" s="121"/>
      <c r="K722" s="125"/>
      <c r="L722" s="121"/>
      <c r="M722" s="121"/>
      <c r="N722" s="125"/>
      <c r="O722" s="125"/>
      <c r="P722" s="125"/>
      <c r="Q722" s="125"/>
    </row>
    <row r="723" spans="3:17" ht="30" customHeight="1">
      <c r="C723" s="121"/>
      <c r="D723" s="121"/>
      <c r="E723" s="125"/>
      <c r="F723" s="121"/>
      <c r="G723" s="121"/>
      <c r="H723" s="125"/>
      <c r="I723" s="121"/>
      <c r="J723" s="121"/>
      <c r="K723" s="125"/>
      <c r="L723" s="121"/>
      <c r="M723" s="121"/>
      <c r="N723" s="125"/>
      <c r="O723" s="125"/>
      <c r="P723" s="125"/>
      <c r="Q723" s="125"/>
    </row>
    <row r="724" spans="3:17" ht="30" customHeight="1">
      <c r="C724" s="121"/>
      <c r="D724" s="121"/>
      <c r="E724" s="125"/>
      <c r="F724" s="121"/>
      <c r="G724" s="121"/>
      <c r="H724" s="125"/>
      <c r="I724" s="121"/>
      <c r="J724" s="121"/>
      <c r="K724" s="125"/>
      <c r="L724" s="121"/>
      <c r="M724" s="121"/>
      <c r="N724" s="125"/>
      <c r="O724" s="125"/>
      <c r="P724" s="125"/>
      <c r="Q724" s="125"/>
    </row>
    <row r="725" spans="3:17" ht="30" customHeight="1">
      <c r="C725" s="121"/>
      <c r="D725" s="121"/>
      <c r="E725" s="125"/>
      <c r="F725" s="121"/>
      <c r="G725" s="121"/>
      <c r="H725" s="125"/>
      <c r="I725" s="121"/>
      <c r="J725" s="121"/>
      <c r="K725" s="125"/>
      <c r="L725" s="121"/>
      <c r="M725" s="121"/>
      <c r="N725" s="125"/>
      <c r="O725" s="125"/>
      <c r="P725" s="125"/>
      <c r="Q725" s="125"/>
    </row>
    <row r="726" spans="3:17" ht="30" customHeight="1">
      <c r="C726" s="121"/>
      <c r="D726" s="121"/>
      <c r="E726" s="125"/>
      <c r="F726" s="121"/>
      <c r="G726" s="121"/>
      <c r="H726" s="125"/>
      <c r="I726" s="121"/>
      <c r="J726" s="121"/>
      <c r="K726" s="125"/>
      <c r="L726" s="121"/>
      <c r="M726" s="121"/>
      <c r="N726" s="125"/>
      <c r="O726" s="125"/>
      <c r="P726" s="125"/>
      <c r="Q726" s="125"/>
    </row>
    <row r="727" spans="3:17" ht="30" customHeight="1">
      <c r="C727" s="121"/>
      <c r="D727" s="121"/>
      <c r="E727" s="125"/>
      <c r="F727" s="121"/>
      <c r="G727" s="121"/>
      <c r="H727" s="125"/>
      <c r="I727" s="121"/>
      <c r="J727" s="121"/>
      <c r="K727" s="125"/>
      <c r="L727" s="121"/>
      <c r="M727" s="121"/>
      <c r="N727" s="125"/>
      <c r="O727" s="125"/>
      <c r="P727" s="125"/>
      <c r="Q727" s="125"/>
    </row>
    <row r="728" spans="3:17" ht="30" customHeight="1">
      <c r="C728" s="121"/>
      <c r="D728" s="121"/>
      <c r="E728" s="125"/>
      <c r="F728" s="121"/>
      <c r="G728" s="121"/>
      <c r="H728" s="125"/>
      <c r="I728" s="121"/>
      <c r="J728" s="121"/>
      <c r="K728" s="125"/>
      <c r="L728" s="121"/>
      <c r="M728" s="121"/>
      <c r="N728" s="125"/>
      <c r="O728" s="125"/>
      <c r="P728" s="125"/>
      <c r="Q728" s="125"/>
    </row>
    <row r="729" spans="3:17" ht="30" customHeight="1">
      <c r="C729" s="121"/>
      <c r="D729" s="121"/>
      <c r="E729" s="125"/>
      <c r="F729" s="121"/>
      <c r="G729" s="121"/>
      <c r="H729" s="125"/>
      <c r="I729" s="121"/>
      <c r="J729" s="121"/>
      <c r="K729" s="125"/>
      <c r="L729" s="121"/>
      <c r="M729" s="121"/>
      <c r="N729" s="125"/>
      <c r="O729" s="125"/>
      <c r="P729" s="125"/>
      <c r="Q729" s="125"/>
    </row>
    <row r="730" spans="3:17" ht="30" customHeight="1">
      <c r="C730" s="121"/>
      <c r="D730" s="121"/>
      <c r="E730" s="125"/>
      <c r="F730" s="121"/>
      <c r="G730" s="121"/>
      <c r="H730" s="125"/>
      <c r="I730" s="121"/>
      <c r="J730" s="121"/>
      <c r="K730" s="125"/>
      <c r="L730" s="121"/>
      <c r="M730" s="121"/>
      <c r="N730" s="125"/>
      <c r="O730" s="125"/>
      <c r="P730" s="125"/>
      <c r="Q730" s="125"/>
    </row>
    <row r="731" spans="3:17" ht="30" customHeight="1">
      <c r="C731" s="121"/>
      <c r="D731" s="121"/>
      <c r="E731" s="125"/>
      <c r="F731" s="121"/>
      <c r="G731" s="121"/>
      <c r="H731" s="125"/>
      <c r="I731" s="121"/>
      <c r="J731" s="121"/>
      <c r="K731" s="125"/>
      <c r="L731" s="121"/>
      <c r="M731" s="121"/>
      <c r="N731" s="125"/>
      <c r="O731" s="125"/>
      <c r="P731" s="125"/>
      <c r="Q731" s="125"/>
    </row>
    <row r="732" spans="3:17" ht="30" customHeight="1">
      <c r="C732" s="121"/>
      <c r="D732" s="121"/>
      <c r="E732" s="125"/>
      <c r="F732" s="121"/>
      <c r="G732" s="121"/>
      <c r="H732" s="125"/>
      <c r="I732" s="121"/>
      <c r="J732" s="121"/>
      <c r="K732" s="125"/>
      <c r="L732" s="121"/>
      <c r="M732" s="121"/>
      <c r="N732" s="125"/>
      <c r="O732" s="125"/>
      <c r="P732" s="125"/>
      <c r="Q732" s="125"/>
    </row>
    <row r="733" spans="3:17" ht="30" customHeight="1">
      <c r="C733" s="121"/>
      <c r="D733" s="121"/>
      <c r="E733" s="125"/>
      <c r="F733" s="121"/>
      <c r="G733" s="121"/>
      <c r="H733" s="125"/>
      <c r="I733" s="121"/>
      <c r="J733" s="121"/>
      <c r="K733" s="125"/>
      <c r="L733" s="121"/>
      <c r="M733" s="121"/>
      <c r="N733" s="125"/>
      <c r="O733" s="125"/>
      <c r="P733" s="125"/>
      <c r="Q733" s="125"/>
    </row>
    <row r="734" spans="3:17" ht="30" customHeight="1">
      <c r="C734" s="121"/>
      <c r="D734" s="121"/>
      <c r="E734" s="125"/>
      <c r="F734" s="121"/>
      <c r="G734" s="121"/>
      <c r="H734" s="125"/>
      <c r="I734" s="121"/>
      <c r="J734" s="121"/>
      <c r="K734" s="125"/>
      <c r="L734" s="121"/>
      <c r="M734" s="121"/>
      <c r="N734" s="125"/>
      <c r="O734" s="125"/>
      <c r="P734" s="125"/>
      <c r="Q734" s="125"/>
    </row>
    <row r="735" spans="3:17" ht="30" customHeight="1">
      <c r="C735" s="121"/>
      <c r="D735" s="121"/>
      <c r="E735" s="125"/>
      <c r="F735" s="121"/>
      <c r="G735" s="121"/>
      <c r="H735" s="125"/>
      <c r="I735" s="121"/>
      <c r="J735" s="121"/>
      <c r="K735" s="125"/>
      <c r="L735" s="121"/>
      <c r="M735" s="121"/>
      <c r="N735" s="125"/>
      <c r="O735" s="125"/>
      <c r="P735" s="125"/>
      <c r="Q735" s="125"/>
    </row>
    <row r="736" spans="3:17" ht="30" customHeight="1">
      <c r="C736" s="121"/>
      <c r="D736" s="121"/>
      <c r="E736" s="125"/>
      <c r="F736" s="121"/>
      <c r="G736" s="121"/>
      <c r="H736" s="125"/>
      <c r="I736" s="121"/>
      <c r="J736" s="121"/>
      <c r="K736" s="125"/>
      <c r="L736" s="121"/>
      <c r="M736" s="121"/>
      <c r="N736" s="125"/>
      <c r="O736" s="125"/>
      <c r="P736" s="125"/>
      <c r="Q736" s="125"/>
    </row>
    <row r="737" spans="3:17" ht="30" customHeight="1">
      <c r="C737" s="121"/>
      <c r="D737" s="121"/>
      <c r="E737" s="125"/>
      <c r="F737" s="121"/>
      <c r="G737" s="121"/>
      <c r="H737" s="125"/>
      <c r="I737" s="121"/>
      <c r="J737" s="121"/>
      <c r="K737" s="125"/>
      <c r="L737" s="121"/>
      <c r="M737" s="121"/>
      <c r="N737" s="125"/>
      <c r="O737" s="125"/>
      <c r="P737" s="125"/>
      <c r="Q737" s="125"/>
    </row>
    <row r="738" spans="3:17" ht="30" customHeight="1">
      <c r="C738" s="121"/>
      <c r="D738" s="121"/>
      <c r="E738" s="125"/>
      <c r="F738" s="121"/>
      <c r="G738" s="121"/>
      <c r="H738" s="125"/>
      <c r="I738" s="121"/>
      <c r="J738" s="121"/>
      <c r="K738" s="125"/>
      <c r="L738" s="121"/>
      <c r="M738" s="121"/>
      <c r="N738" s="125"/>
      <c r="O738" s="125"/>
      <c r="P738" s="125"/>
      <c r="Q738" s="125"/>
    </row>
    <row r="739" spans="3:17" ht="30" customHeight="1">
      <c r="C739" s="121"/>
      <c r="D739" s="121"/>
      <c r="E739" s="125"/>
      <c r="F739" s="121"/>
      <c r="G739" s="121"/>
      <c r="H739" s="125"/>
      <c r="I739" s="121"/>
      <c r="J739" s="121"/>
      <c r="K739" s="125"/>
      <c r="L739" s="121"/>
      <c r="M739" s="121"/>
      <c r="N739" s="125"/>
      <c r="O739" s="125"/>
      <c r="P739" s="125"/>
      <c r="Q739" s="125"/>
    </row>
    <row r="740" spans="3:17" ht="30" customHeight="1">
      <c r="C740" s="121"/>
      <c r="D740" s="121"/>
      <c r="E740" s="125"/>
      <c r="F740" s="121"/>
      <c r="G740" s="121"/>
      <c r="H740" s="125"/>
      <c r="I740" s="121"/>
      <c r="J740" s="121"/>
      <c r="K740" s="125"/>
      <c r="L740" s="121"/>
      <c r="M740" s="121"/>
      <c r="N740" s="125"/>
      <c r="O740" s="125"/>
      <c r="P740" s="125"/>
      <c r="Q740" s="125"/>
    </row>
    <row r="741" spans="3:17" ht="30" customHeight="1">
      <c r="C741" s="121"/>
      <c r="D741" s="121"/>
      <c r="E741" s="125"/>
      <c r="F741" s="121"/>
      <c r="G741" s="121"/>
      <c r="H741" s="125"/>
      <c r="I741" s="121"/>
      <c r="J741" s="121"/>
      <c r="K741" s="125"/>
      <c r="L741" s="121"/>
      <c r="M741" s="121"/>
      <c r="N741" s="125"/>
      <c r="O741" s="125"/>
      <c r="P741" s="125"/>
      <c r="Q741" s="125"/>
    </row>
    <row r="742" spans="3:17" ht="30" customHeight="1">
      <c r="C742" s="121"/>
      <c r="D742" s="121"/>
      <c r="E742" s="125"/>
      <c r="F742" s="121"/>
      <c r="G742" s="121"/>
      <c r="H742" s="125"/>
      <c r="I742" s="121"/>
      <c r="J742" s="121"/>
      <c r="K742" s="125"/>
      <c r="L742" s="121"/>
      <c r="M742" s="121"/>
      <c r="N742" s="125"/>
      <c r="O742" s="125"/>
      <c r="P742" s="125"/>
      <c r="Q742" s="125"/>
    </row>
    <row r="743" spans="3:17" ht="30" customHeight="1">
      <c r="C743" s="121"/>
      <c r="D743" s="121"/>
      <c r="E743" s="125"/>
      <c r="F743" s="121"/>
      <c r="G743" s="121"/>
      <c r="H743" s="125"/>
      <c r="I743" s="121"/>
      <c r="J743" s="121"/>
      <c r="K743" s="125"/>
      <c r="L743" s="121"/>
      <c r="M743" s="121"/>
      <c r="N743" s="125"/>
      <c r="O743" s="125"/>
      <c r="P743" s="125"/>
      <c r="Q743" s="125"/>
    </row>
    <row r="744" spans="3:17" ht="30" customHeight="1">
      <c r="C744" s="121"/>
      <c r="D744" s="121"/>
      <c r="E744" s="125"/>
      <c r="F744" s="121"/>
      <c r="G744" s="121"/>
      <c r="H744" s="125"/>
      <c r="I744" s="121"/>
      <c r="J744" s="121"/>
      <c r="K744" s="125"/>
      <c r="L744" s="121"/>
      <c r="M744" s="121"/>
      <c r="N744" s="125"/>
      <c r="O744" s="125"/>
      <c r="P744" s="125"/>
      <c r="Q744" s="125"/>
    </row>
    <row r="745" spans="3:17" ht="30" customHeight="1">
      <c r="C745" s="121"/>
      <c r="D745" s="121"/>
      <c r="E745" s="125"/>
      <c r="F745" s="121"/>
      <c r="G745" s="121"/>
      <c r="H745" s="125"/>
      <c r="I745" s="121"/>
      <c r="J745" s="121"/>
      <c r="K745" s="125"/>
      <c r="L745" s="121"/>
      <c r="M745" s="121"/>
      <c r="N745" s="125"/>
      <c r="O745" s="125"/>
      <c r="P745" s="125"/>
      <c r="Q745" s="125"/>
    </row>
    <row r="746" spans="3:17" ht="30" customHeight="1">
      <c r="C746" s="121"/>
      <c r="D746" s="121"/>
      <c r="E746" s="125"/>
      <c r="F746" s="121"/>
      <c r="G746" s="121"/>
      <c r="H746" s="125"/>
      <c r="I746" s="121"/>
      <c r="J746" s="121"/>
      <c r="K746" s="125"/>
      <c r="L746" s="121"/>
      <c r="M746" s="121"/>
      <c r="N746" s="125"/>
      <c r="O746" s="125"/>
      <c r="P746" s="125"/>
      <c r="Q746" s="125"/>
    </row>
    <row r="747" spans="3:17" ht="30" customHeight="1">
      <c r="C747" s="121"/>
      <c r="D747" s="121"/>
      <c r="E747" s="125"/>
      <c r="F747" s="121"/>
      <c r="G747" s="121"/>
      <c r="H747" s="125"/>
      <c r="I747" s="121"/>
      <c r="J747" s="121"/>
      <c r="K747" s="125"/>
      <c r="L747" s="121"/>
      <c r="M747" s="121"/>
      <c r="N747" s="125"/>
      <c r="O747" s="125"/>
      <c r="P747" s="125"/>
      <c r="Q747" s="125"/>
    </row>
    <row r="748" spans="3:17" ht="30" customHeight="1">
      <c r="C748" s="121"/>
      <c r="D748" s="121"/>
      <c r="E748" s="125"/>
      <c r="F748" s="121"/>
      <c r="G748" s="121"/>
      <c r="H748" s="125"/>
      <c r="I748" s="121"/>
      <c r="J748" s="121"/>
      <c r="K748" s="125"/>
      <c r="L748" s="121"/>
      <c r="M748" s="121"/>
      <c r="N748" s="125"/>
      <c r="O748" s="125"/>
      <c r="P748" s="125"/>
      <c r="Q748" s="125"/>
    </row>
    <row r="749" spans="3:17" ht="30" customHeight="1">
      <c r="C749" s="121"/>
      <c r="D749" s="121"/>
      <c r="E749" s="125"/>
      <c r="F749" s="121"/>
      <c r="G749" s="121"/>
      <c r="H749" s="125"/>
      <c r="I749" s="121"/>
      <c r="J749" s="121"/>
      <c r="K749" s="125"/>
      <c r="L749" s="121"/>
      <c r="M749" s="121"/>
      <c r="N749" s="125"/>
      <c r="O749" s="125"/>
      <c r="P749" s="125"/>
      <c r="Q749" s="125"/>
    </row>
    <row r="750" spans="3:17" ht="30" customHeight="1">
      <c r="C750" s="121"/>
      <c r="D750" s="121"/>
      <c r="E750" s="125"/>
      <c r="F750" s="121"/>
      <c r="G750" s="121"/>
      <c r="H750" s="125"/>
      <c r="I750" s="121"/>
      <c r="J750" s="121"/>
      <c r="K750" s="125"/>
      <c r="L750" s="121"/>
      <c r="M750" s="121"/>
      <c r="N750" s="125"/>
      <c r="O750" s="125"/>
      <c r="P750" s="125"/>
      <c r="Q750" s="125"/>
    </row>
    <row r="751" spans="3:17" ht="30" customHeight="1">
      <c r="C751" s="121"/>
      <c r="D751" s="121"/>
      <c r="E751" s="125"/>
      <c r="F751" s="121"/>
      <c r="G751" s="121"/>
      <c r="H751" s="125"/>
      <c r="I751" s="121"/>
      <c r="J751" s="121"/>
      <c r="K751" s="125"/>
      <c r="L751" s="121"/>
      <c r="M751" s="121"/>
      <c r="N751" s="125"/>
      <c r="O751" s="125"/>
      <c r="P751" s="125"/>
      <c r="Q751" s="125"/>
    </row>
    <row r="752" spans="3:17" ht="30" customHeight="1">
      <c r="C752" s="121"/>
      <c r="D752" s="121"/>
      <c r="E752" s="125"/>
      <c r="F752" s="121"/>
      <c r="G752" s="121"/>
      <c r="H752" s="125"/>
      <c r="I752" s="121"/>
      <c r="J752" s="121"/>
      <c r="K752" s="125"/>
      <c r="L752" s="121"/>
      <c r="M752" s="121"/>
      <c r="N752" s="125"/>
      <c r="O752" s="125"/>
      <c r="P752" s="125"/>
      <c r="Q752" s="125"/>
    </row>
    <row r="753" spans="3:17" ht="30" customHeight="1">
      <c r="C753" s="121"/>
      <c r="D753" s="121"/>
      <c r="E753" s="125"/>
      <c r="F753" s="121"/>
      <c r="G753" s="121"/>
      <c r="H753" s="125"/>
      <c r="I753" s="121"/>
      <c r="J753" s="121"/>
      <c r="K753" s="125"/>
      <c r="L753" s="121"/>
      <c r="M753" s="121"/>
      <c r="N753" s="125"/>
      <c r="O753" s="125"/>
      <c r="P753" s="125"/>
      <c r="Q753" s="125"/>
    </row>
    <row r="754" spans="3:17" ht="30" customHeight="1">
      <c r="C754" s="121"/>
      <c r="D754" s="121"/>
      <c r="E754" s="125"/>
      <c r="F754" s="121"/>
      <c r="G754" s="121"/>
      <c r="H754" s="125"/>
      <c r="I754" s="121"/>
      <c r="J754" s="121"/>
      <c r="K754" s="125"/>
      <c r="L754" s="121"/>
      <c r="M754" s="121"/>
      <c r="N754" s="125"/>
      <c r="O754" s="125"/>
      <c r="P754" s="125"/>
      <c r="Q754" s="125"/>
    </row>
    <row r="755" spans="3:17" ht="30" customHeight="1">
      <c r="C755" s="121"/>
      <c r="D755" s="121"/>
      <c r="E755" s="125"/>
      <c r="F755" s="121"/>
      <c r="G755" s="121"/>
      <c r="H755" s="125"/>
      <c r="I755" s="121"/>
      <c r="J755" s="121"/>
      <c r="K755" s="125"/>
      <c r="L755" s="121"/>
      <c r="M755" s="121"/>
      <c r="N755" s="125"/>
      <c r="O755" s="125"/>
      <c r="P755" s="125"/>
      <c r="Q755" s="125"/>
    </row>
    <row r="756" spans="3:17" ht="30" customHeight="1">
      <c r="C756" s="121"/>
      <c r="D756" s="121"/>
      <c r="E756" s="125"/>
      <c r="F756" s="121"/>
      <c r="G756" s="121"/>
      <c r="H756" s="125"/>
      <c r="I756" s="121"/>
      <c r="J756" s="121"/>
      <c r="K756" s="125"/>
      <c r="L756" s="121"/>
      <c r="M756" s="121"/>
      <c r="N756" s="125"/>
      <c r="O756" s="125"/>
      <c r="P756" s="125"/>
      <c r="Q756" s="125"/>
    </row>
    <row r="757" spans="3:17" ht="30" customHeight="1">
      <c r="C757" s="121"/>
      <c r="D757" s="121"/>
      <c r="E757" s="125"/>
      <c r="F757" s="121"/>
      <c r="G757" s="121"/>
      <c r="H757" s="125"/>
      <c r="I757" s="121"/>
      <c r="J757" s="121"/>
      <c r="K757" s="125"/>
      <c r="L757" s="121"/>
      <c r="M757" s="121"/>
      <c r="N757" s="125"/>
      <c r="O757" s="125"/>
      <c r="P757" s="125"/>
      <c r="Q757" s="125"/>
    </row>
    <row r="758" spans="3:17" ht="30" customHeight="1">
      <c r="C758" s="121"/>
      <c r="D758" s="121"/>
      <c r="E758" s="125"/>
      <c r="F758" s="121"/>
      <c r="G758" s="121"/>
      <c r="H758" s="125"/>
      <c r="I758" s="121"/>
      <c r="J758" s="121"/>
      <c r="K758" s="125"/>
      <c r="L758" s="121"/>
      <c r="M758" s="121"/>
      <c r="N758" s="125"/>
      <c r="O758" s="125"/>
      <c r="P758" s="125"/>
      <c r="Q758" s="125"/>
    </row>
    <row r="759" spans="3:17" ht="30" customHeight="1">
      <c r="C759" s="121"/>
      <c r="D759" s="121"/>
      <c r="E759" s="125"/>
      <c r="F759" s="121"/>
      <c r="G759" s="121"/>
      <c r="H759" s="125"/>
      <c r="I759" s="121"/>
      <c r="J759" s="121"/>
      <c r="K759" s="125"/>
      <c r="L759" s="121"/>
      <c r="M759" s="121"/>
      <c r="N759" s="125"/>
      <c r="O759" s="125"/>
      <c r="P759" s="125"/>
      <c r="Q759" s="125"/>
    </row>
    <row r="760" spans="3:17" ht="30" customHeight="1">
      <c r="C760" s="121"/>
      <c r="D760" s="121"/>
      <c r="E760" s="125"/>
      <c r="F760" s="121"/>
      <c r="G760" s="121"/>
      <c r="H760" s="125"/>
      <c r="I760" s="121"/>
      <c r="J760" s="121"/>
      <c r="K760" s="125"/>
      <c r="L760" s="121"/>
      <c r="M760" s="121"/>
      <c r="N760" s="125"/>
      <c r="O760" s="125"/>
      <c r="P760" s="125"/>
      <c r="Q760" s="125"/>
    </row>
    <row r="761" spans="3:17" ht="30" customHeight="1">
      <c r="C761" s="121"/>
      <c r="D761" s="121"/>
      <c r="E761" s="125"/>
      <c r="F761" s="121"/>
      <c r="G761" s="121"/>
      <c r="H761" s="125"/>
      <c r="I761" s="121"/>
      <c r="J761" s="121"/>
      <c r="K761" s="125"/>
      <c r="L761" s="121"/>
      <c r="M761" s="121"/>
      <c r="N761" s="125"/>
      <c r="O761" s="125"/>
      <c r="P761" s="125"/>
      <c r="Q761" s="125"/>
    </row>
    <row r="762" spans="3:17" ht="30" customHeight="1">
      <c r="C762" s="121"/>
      <c r="D762" s="121"/>
      <c r="E762" s="125"/>
      <c r="F762" s="121"/>
      <c r="G762" s="121"/>
      <c r="H762" s="125"/>
      <c r="I762" s="121"/>
      <c r="J762" s="121"/>
      <c r="K762" s="125"/>
      <c r="L762" s="121"/>
      <c r="M762" s="121"/>
      <c r="N762" s="125"/>
      <c r="O762" s="125"/>
      <c r="P762" s="125"/>
      <c r="Q762" s="125"/>
    </row>
    <row r="763" spans="3:17" ht="30" customHeight="1">
      <c r="C763" s="121"/>
      <c r="D763" s="121"/>
      <c r="E763" s="125"/>
      <c r="F763" s="121"/>
      <c r="G763" s="121"/>
      <c r="H763" s="125"/>
      <c r="I763" s="121"/>
      <c r="J763" s="121"/>
      <c r="K763" s="125"/>
      <c r="L763" s="121"/>
      <c r="M763" s="121"/>
      <c r="N763" s="125"/>
      <c r="O763" s="125"/>
      <c r="P763" s="125"/>
      <c r="Q763" s="125"/>
    </row>
    <row r="764" spans="3:17" ht="30" customHeight="1">
      <c r="C764" s="121"/>
      <c r="D764" s="121"/>
      <c r="E764" s="125"/>
      <c r="F764" s="121"/>
      <c r="G764" s="121"/>
      <c r="H764" s="125"/>
      <c r="I764" s="121"/>
      <c r="J764" s="121"/>
      <c r="K764" s="125"/>
      <c r="L764" s="121"/>
      <c r="M764" s="121"/>
      <c r="N764" s="125"/>
      <c r="O764" s="125"/>
      <c r="P764" s="125"/>
      <c r="Q764" s="125"/>
    </row>
    <row r="765" spans="3:17" ht="30" customHeight="1">
      <c r="C765" s="121"/>
      <c r="D765" s="121"/>
      <c r="E765" s="125"/>
      <c r="F765" s="121"/>
      <c r="G765" s="121"/>
      <c r="H765" s="125"/>
      <c r="I765" s="121"/>
      <c r="J765" s="121"/>
      <c r="K765" s="125"/>
      <c r="L765" s="121"/>
      <c r="M765" s="121"/>
      <c r="N765" s="125"/>
      <c r="O765" s="125"/>
      <c r="P765" s="125"/>
      <c r="Q765" s="125"/>
    </row>
    <row r="766" spans="3:17" ht="30" customHeight="1">
      <c r="C766" s="121"/>
      <c r="D766" s="121"/>
      <c r="E766" s="125"/>
      <c r="F766" s="121"/>
      <c r="G766" s="121"/>
      <c r="H766" s="125"/>
      <c r="I766" s="121"/>
      <c r="J766" s="121"/>
      <c r="K766" s="125"/>
      <c r="L766" s="121"/>
      <c r="M766" s="121"/>
      <c r="N766" s="125"/>
      <c r="O766" s="125"/>
      <c r="P766" s="125"/>
      <c r="Q766" s="125"/>
    </row>
    <row r="767" spans="3:17" ht="30" customHeight="1">
      <c r="C767" s="121"/>
      <c r="D767" s="121"/>
      <c r="E767" s="125"/>
      <c r="F767" s="121"/>
      <c r="G767" s="121"/>
      <c r="H767" s="125"/>
      <c r="I767" s="121"/>
      <c r="J767" s="121"/>
      <c r="K767" s="125"/>
      <c r="L767" s="121"/>
      <c r="M767" s="121"/>
      <c r="N767" s="125"/>
      <c r="O767" s="125"/>
      <c r="P767" s="125"/>
      <c r="Q767" s="125"/>
    </row>
    <row r="768" spans="3:17" ht="30" customHeight="1">
      <c r="C768" s="121"/>
      <c r="D768" s="121"/>
      <c r="E768" s="125"/>
      <c r="F768" s="121"/>
      <c r="G768" s="121"/>
      <c r="H768" s="125"/>
      <c r="I768" s="121"/>
      <c r="J768" s="121"/>
      <c r="K768" s="125"/>
      <c r="L768" s="121"/>
      <c r="M768" s="121"/>
      <c r="N768" s="125"/>
      <c r="O768" s="125"/>
      <c r="P768" s="125"/>
      <c r="Q768" s="125"/>
    </row>
    <row r="769" spans="3:17" ht="30" customHeight="1">
      <c r="C769" s="121"/>
      <c r="D769" s="121"/>
      <c r="E769" s="125"/>
      <c r="F769" s="121"/>
      <c r="G769" s="121"/>
      <c r="H769" s="125"/>
      <c r="I769" s="121"/>
      <c r="J769" s="121"/>
      <c r="K769" s="125"/>
      <c r="L769" s="121"/>
      <c r="M769" s="121"/>
      <c r="N769" s="125"/>
      <c r="O769" s="125"/>
      <c r="P769" s="125"/>
      <c r="Q769" s="125"/>
    </row>
    <row r="770" spans="3:17" ht="30" customHeight="1">
      <c r="C770" s="121"/>
      <c r="D770" s="121"/>
      <c r="E770" s="125"/>
      <c r="F770" s="121"/>
      <c r="G770" s="121"/>
      <c r="H770" s="125"/>
      <c r="I770" s="121"/>
      <c r="J770" s="121"/>
      <c r="K770" s="125"/>
      <c r="L770" s="121"/>
      <c r="M770" s="121"/>
      <c r="N770" s="125"/>
      <c r="O770" s="125"/>
      <c r="P770" s="125"/>
      <c r="Q770" s="125"/>
    </row>
    <row r="771" spans="3:17" ht="30" customHeight="1">
      <c r="C771" s="121"/>
      <c r="D771" s="121"/>
      <c r="E771" s="125"/>
      <c r="F771" s="121"/>
      <c r="G771" s="121"/>
      <c r="H771" s="125"/>
      <c r="I771" s="121"/>
      <c r="J771" s="121"/>
      <c r="K771" s="125"/>
      <c r="L771" s="121"/>
      <c r="M771" s="121"/>
      <c r="N771" s="125"/>
      <c r="O771" s="125"/>
      <c r="P771" s="125"/>
      <c r="Q771" s="125"/>
    </row>
    <row r="772" spans="3:17" ht="30" customHeight="1">
      <c r="C772" s="121"/>
      <c r="D772" s="121"/>
      <c r="E772" s="125"/>
      <c r="F772" s="121"/>
      <c r="G772" s="121"/>
      <c r="H772" s="125"/>
      <c r="I772" s="121"/>
      <c r="J772" s="121"/>
      <c r="K772" s="125"/>
      <c r="L772" s="121"/>
      <c r="M772" s="121"/>
      <c r="N772" s="125"/>
      <c r="O772" s="125"/>
      <c r="P772" s="125"/>
      <c r="Q772" s="125"/>
    </row>
    <row r="773" spans="3:17" ht="30" customHeight="1">
      <c r="C773" s="121"/>
      <c r="D773" s="121"/>
      <c r="E773" s="125"/>
      <c r="F773" s="121"/>
      <c r="G773" s="121"/>
      <c r="H773" s="125"/>
      <c r="I773" s="121"/>
      <c r="J773" s="121"/>
      <c r="K773" s="125"/>
      <c r="L773" s="121"/>
      <c r="M773" s="121"/>
      <c r="N773" s="125"/>
      <c r="O773" s="125"/>
      <c r="P773" s="125"/>
      <c r="Q773" s="125"/>
    </row>
    <row r="774" spans="3:17" ht="30" customHeight="1">
      <c r="C774" s="121"/>
      <c r="D774" s="121"/>
      <c r="E774" s="125"/>
      <c r="F774" s="121"/>
      <c r="G774" s="121"/>
      <c r="H774" s="125"/>
      <c r="I774" s="121"/>
      <c r="J774" s="121"/>
      <c r="K774" s="125"/>
      <c r="L774" s="121"/>
      <c r="M774" s="121"/>
      <c r="N774" s="125"/>
      <c r="O774" s="125"/>
      <c r="P774" s="125"/>
      <c r="Q774" s="125"/>
    </row>
    <row r="775" spans="3:17" ht="30" customHeight="1">
      <c r="C775" s="121"/>
      <c r="D775" s="121"/>
      <c r="E775" s="125"/>
      <c r="F775" s="121"/>
      <c r="G775" s="121"/>
      <c r="H775" s="125"/>
      <c r="I775" s="121"/>
      <c r="J775" s="121"/>
      <c r="K775" s="125"/>
      <c r="L775" s="121"/>
      <c r="M775" s="121"/>
      <c r="N775" s="125"/>
      <c r="O775" s="125"/>
      <c r="P775" s="125"/>
      <c r="Q775" s="125"/>
    </row>
    <row r="776" spans="3:17" ht="30" customHeight="1">
      <c r="C776" s="121"/>
      <c r="D776" s="121"/>
      <c r="E776" s="125"/>
      <c r="F776" s="121"/>
      <c r="G776" s="121"/>
      <c r="H776" s="125"/>
      <c r="I776" s="121"/>
      <c r="J776" s="121"/>
      <c r="K776" s="125"/>
      <c r="L776" s="121"/>
      <c r="M776" s="121"/>
      <c r="N776" s="125"/>
      <c r="O776" s="125"/>
      <c r="P776" s="125"/>
      <c r="Q776" s="125"/>
    </row>
    <row r="777" spans="3:17" ht="30" customHeight="1">
      <c r="C777" s="121"/>
      <c r="D777" s="121"/>
      <c r="E777" s="125"/>
      <c r="F777" s="121"/>
      <c r="G777" s="121"/>
      <c r="H777" s="125"/>
      <c r="I777" s="121"/>
      <c r="J777" s="121"/>
      <c r="K777" s="125"/>
      <c r="L777" s="121"/>
      <c r="M777" s="121"/>
      <c r="N777" s="125"/>
      <c r="O777" s="125"/>
      <c r="P777" s="125"/>
      <c r="Q777" s="125"/>
    </row>
    <row r="778" spans="3:17" ht="30" customHeight="1">
      <c r="C778" s="121"/>
      <c r="D778" s="121"/>
      <c r="E778" s="125"/>
      <c r="F778" s="121"/>
      <c r="G778" s="121"/>
      <c r="H778" s="125"/>
      <c r="I778" s="121"/>
      <c r="J778" s="121"/>
      <c r="K778" s="125"/>
      <c r="L778" s="121"/>
      <c r="M778" s="121"/>
      <c r="N778" s="125"/>
      <c r="O778" s="125"/>
      <c r="P778" s="125"/>
      <c r="Q778" s="125"/>
    </row>
    <row r="779" spans="3:17" ht="30" customHeight="1">
      <c r="C779" s="121"/>
      <c r="D779" s="121"/>
      <c r="E779" s="125"/>
      <c r="F779" s="121"/>
      <c r="G779" s="121"/>
      <c r="H779" s="125"/>
      <c r="I779" s="121"/>
      <c r="J779" s="121"/>
      <c r="K779" s="125"/>
      <c r="L779" s="121"/>
      <c r="M779" s="121"/>
      <c r="N779" s="125"/>
      <c r="O779" s="125"/>
      <c r="P779" s="125"/>
      <c r="Q779" s="125"/>
    </row>
    <row r="780" spans="3:17" ht="30" customHeight="1">
      <c r="C780" s="121"/>
      <c r="D780" s="121"/>
      <c r="E780" s="125"/>
      <c r="F780" s="121"/>
      <c r="G780" s="121"/>
      <c r="H780" s="125"/>
      <c r="I780" s="121"/>
      <c r="J780" s="121"/>
      <c r="K780" s="125"/>
      <c r="L780" s="121"/>
      <c r="M780" s="121"/>
      <c r="N780" s="125"/>
      <c r="O780" s="125"/>
      <c r="P780" s="125"/>
      <c r="Q780" s="125"/>
    </row>
    <row r="781" spans="3:17" ht="30" customHeight="1">
      <c r="C781" s="121"/>
      <c r="D781" s="121"/>
      <c r="E781" s="125"/>
      <c r="F781" s="121"/>
      <c r="G781" s="121"/>
      <c r="H781" s="125"/>
      <c r="I781" s="121"/>
      <c r="J781" s="121"/>
      <c r="K781" s="125"/>
      <c r="L781" s="121"/>
      <c r="M781" s="121"/>
      <c r="N781" s="125"/>
      <c r="O781" s="125"/>
      <c r="P781" s="125"/>
      <c r="Q781" s="125"/>
    </row>
    <row r="782" spans="3:17" ht="30" customHeight="1">
      <c r="C782" s="121"/>
      <c r="D782" s="121"/>
      <c r="E782" s="125"/>
      <c r="F782" s="121"/>
      <c r="G782" s="121"/>
      <c r="H782" s="125"/>
      <c r="I782" s="121"/>
      <c r="J782" s="121"/>
      <c r="K782" s="125"/>
      <c r="L782" s="121"/>
      <c r="M782" s="121"/>
      <c r="N782" s="125"/>
      <c r="O782" s="125"/>
      <c r="P782" s="125"/>
      <c r="Q782" s="125"/>
    </row>
    <row r="783" spans="3:17" ht="30" customHeight="1">
      <c r="C783" s="121"/>
      <c r="D783" s="121"/>
      <c r="E783" s="125"/>
      <c r="F783" s="121"/>
      <c r="G783" s="121"/>
      <c r="H783" s="125"/>
      <c r="I783" s="121"/>
      <c r="J783" s="121"/>
      <c r="K783" s="125"/>
      <c r="L783" s="121"/>
      <c r="M783" s="121"/>
      <c r="N783" s="125"/>
      <c r="O783" s="125"/>
      <c r="P783" s="125"/>
      <c r="Q783" s="125"/>
    </row>
    <row r="784" spans="3:17" ht="30" customHeight="1">
      <c r="C784" s="121"/>
      <c r="D784" s="121"/>
      <c r="E784" s="125"/>
      <c r="F784" s="121"/>
      <c r="G784" s="121"/>
      <c r="H784" s="125"/>
      <c r="I784" s="121"/>
      <c r="J784" s="121"/>
      <c r="K784" s="125"/>
      <c r="L784" s="121"/>
      <c r="M784" s="121"/>
      <c r="N784" s="125"/>
      <c r="O784" s="125"/>
      <c r="P784" s="125"/>
      <c r="Q784" s="125"/>
    </row>
    <row r="785" spans="3:17" ht="30" customHeight="1">
      <c r="C785" s="121"/>
      <c r="D785" s="121"/>
      <c r="E785" s="125"/>
      <c r="F785" s="121"/>
      <c r="G785" s="121"/>
      <c r="H785" s="125"/>
      <c r="I785" s="121"/>
      <c r="J785" s="121"/>
      <c r="K785" s="125"/>
      <c r="L785" s="121"/>
      <c r="M785" s="121"/>
      <c r="N785" s="125"/>
      <c r="O785" s="125"/>
      <c r="P785" s="125"/>
      <c r="Q785" s="125"/>
    </row>
    <row r="786" spans="3:17" ht="30" customHeight="1">
      <c r="C786" s="121"/>
      <c r="D786" s="121"/>
      <c r="E786" s="125"/>
      <c r="F786" s="121"/>
      <c r="G786" s="121"/>
      <c r="H786" s="125"/>
      <c r="I786" s="121"/>
      <c r="J786" s="121"/>
      <c r="K786" s="125"/>
      <c r="L786" s="121"/>
      <c r="M786" s="121"/>
      <c r="N786" s="125"/>
      <c r="O786" s="125"/>
      <c r="P786" s="125"/>
      <c r="Q786" s="125"/>
    </row>
    <row r="787" spans="3:17" ht="30" customHeight="1">
      <c r="C787" s="121"/>
      <c r="D787" s="121"/>
      <c r="E787" s="125"/>
      <c r="F787" s="121"/>
      <c r="G787" s="121"/>
      <c r="H787" s="125"/>
      <c r="I787" s="121"/>
      <c r="J787" s="121"/>
      <c r="K787" s="125"/>
      <c r="L787" s="121"/>
      <c r="M787" s="121"/>
      <c r="N787" s="125"/>
      <c r="O787" s="125"/>
      <c r="P787" s="125"/>
      <c r="Q787" s="125"/>
    </row>
    <row r="788" spans="3:17" ht="30" customHeight="1">
      <c r="C788" s="121"/>
      <c r="D788" s="121"/>
      <c r="E788" s="125"/>
      <c r="F788" s="121"/>
      <c r="G788" s="121"/>
      <c r="H788" s="125"/>
      <c r="I788" s="121"/>
      <c r="J788" s="121"/>
      <c r="K788" s="125"/>
      <c r="L788" s="121"/>
      <c r="M788" s="121"/>
      <c r="N788" s="125"/>
      <c r="O788" s="125"/>
      <c r="P788" s="125"/>
      <c r="Q788" s="125"/>
    </row>
    <row r="789" spans="3:17" ht="30" customHeight="1">
      <c r="C789" s="121"/>
      <c r="D789" s="121"/>
      <c r="E789" s="125"/>
      <c r="F789" s="121"/>
      <c r="G789" s="121"/>
      <c r="H789" s="125"/>
      <c r="I789" s="121"/>
      <c r="J789" s="121"/>
      <c r="K789" s="125"/>
      <c r="L789" s="121"/>
      <c r="M789" s="121"/>
      <c r="N789" s="125"/>
      <c r="O789" s="125"/>
      <c r="P789" s="125"/>
      <c r="Q789" s="125"/>
    </row>
    <row r="790" spans="3:17" ht="30" customHeight="1">
      <c r="C790" s="121"/>
      <c r="D790" s="121"/>
      <c r="E790" s="125"/>
      <c r="F790" s="121"/>
      <c r="G790" s="121"/>
      <c r="H790" s="125"/>
      <c r="I790" s="121"/>
      <c r="J790" s="121"/>
      <c r="K790" s="125"/>
      <c r="L790" s="121"/>
      <c r="M790" s="121"/>
      <c r="N790" s="125"/>
      <c r="O790" s="125"/>
      <c r="P790" s="125"/>
      <c r="Q790" s="125"/>
    </row>
    <row r="791" spans="3:17" ht="30" customHeight="1">
      <c r="C791" s="121"/>
      <c r="D791" s="121"/>
      <c r="E791" s="125"/>
      <c r="F791" s="121"/>
      <c r="G791" s="121"/>
      <c r="H791" s="125"/>
      <c r="I791" s="121"/>
      <c r="J791" s="121"/>
      <c r="K791" s="125"/>
      <c r="L791" s="121"/>
      <c r="M791" s="121"/>
      <c r="N791" s="125"/>
      <c r="O791" s="125"/>
      <c r="P791" s="125"/>
      <c r="Q791" s="125"/>
    </row>
    <row r="792" spans="3:17" ht="30" customHeight="1">
      <c r="C792" s="121"/>
      <c r="D792" s="121"/>
      <c r="E792" s="125"/>
      <c r="F792" s="121"/>
      <c r="G792" s="121"/>
      <c r="H792" s="125"/>
      <c r="I792" s="121"/>
      <c r="J792" s="121"/>
      <c r="K792" s="125"/>
      <c r="L792" s="121"/>
      <c r="M792" s="121"/>
      <c r="N792" s="125"/>
      <c r="O792" s="125"/>
      <c r="P792" s="125"/>
      <c r="Q792" s="125"/>
    </row>
    <row r="793" spans="3:17" ht="30" customHeight="1">
      <c r="C793" s="121"/>
      <c r="D793" s="121"/>
      <c r="E793" s="125"/>
      <c r="F793" s="121"/>
      <c r="G793" s="121"/>
      <c r="H793" s="125"/>
      <c r="I793" s="121"/>
      <c r="J793" s="121"/>
      <c r="K793" s="125"/>
      <c r="L793" s="121"/>
      <c r="M793" s="121"/>
      <c r="N793" s="125"/>
      <c r="O793" s="125"/>
      <c r="P793" s="125"/>
      <c r="Q793" s="125"/>
    </row>
    <row r="794" spans="3:17" ht="30" customHeight="1">
      <c r="C794" s="121"/>
      <c r="D794" s="121"/>
      <c r="E794" s="125"/>
      <c r="F794" s="121"/>
      <c r="G794" s="121"/>
      <c r="H794" s="125"/>
      <c r="I794" s="121"/>
      <c r="J794" s="121"/>
      <c r="K794" s="125"/>
      <c r="L794" s="121"/>
      <c r="M794" s="121"/>
      <c r="N794" s="125"/>
      <c r="O794" s="125"/>
      <c r="P794" s="125"/>
      <c r="Q794" s="125"/>
    </row>
    <row r="795" spans="3:17" ht="30" customHeight="1">
      <c r="C795" s="121"/>
      <c r="D795" s="121"/>
      <c r="E795" s="125"/>
      <c r="F795" s="121"/>
      <c r="G795" s="121"/>
      <c r="H795" s="125"/>
      <c r="I795" s="121"/>
      <c r="J795" s="121"/>
      <c r="K795" s="125"/>
      <c r="L795" s="121"/>
      <c r="M795" s="121"/>
      <c r="N795" s="125"/>
      <c r="O795" s="125"/>
      <c r="P795" s="125"/>
      <c r="Q795" s="125"/>
    </row>
    <row r="796" spans="3:17" ht="30" customHeight="1">
      <c r="C796" s="121"/>
      <c r="D796" s="121"/>
      <c r="E796" s="125"/>
      <c r="F796" s="121"/>
      <c r="G796" s="121"/>
      <c r="H796" s="125"/>
      <c r="I796" s="121"/>
      <c r="J796" s="121"/>
      <c r="K796" s="125"/>
      <c r="L796" s="121"/>
      <c r="M796" s="121"/>
      <c r="N796" s="125"/>
      <c r="O796" s="125"/>
      <c r="P796" s="125"/>
      <c r="Q796" s="125"/>
    </row>
    <row r="797" spans="3:17" ht="30" customHeight="1">
      <c r="C797" s="121"/>
      <c r="D797" s="121"/>
      <c r="E797" s="125"/>
      <c r="F797" s="121"/>
      <c r="G797" s="121"/>
      <c r="H797" s="125"/>
      <c r="I797" s="121"/>
      <c r="J797" s="121"/>
      <c r="K797" s="125"/>
      <c r="L797" s="121"/>
      <c r="M797" s="121"/>
      <c r="N797" s="125"/>
      <c r="O797" s="125"/>
      <c r="P797" s="125"/>
      <c r="Q797" s="125"/>
    </row>
    <row r="798" spans="3:17" ht="30" customHeight="1">
      <c r="C798" s="121"/>
      <c r="D798" s="121"/>
      <c r="E798" s="125"/>
      <c r="F798" s="121"/>
      <c r="G798" s="121"/>
      <c r="H798" s="125"/>
      <c r="I798" s="121"/>
      <c r="J798" s="121"/>
      <c r="K798" s="125"/>
      <c r="L798" s="121"/>
      <c r="M798" s="121"/>
      <c r="N798" s="125"/>
      <c r="O798" s="125"/>
      <c r="P798" s="125"/>
      <c r="Q798" s="125"/>
    </row>
    <row r="799" spans="3:17" ht="30" customHeight="1">
      <c r="C799" s="121"/>
      <c r="D799" s="121"/>
      <c r="E799" s="125"/>
      <c r="F799" s="121"/>
      <c r="G799" s="121"/>
      <c r="H799" s="125"/>
      <c r="I799" s="121"/>
      <c r="J799" s="121"/>
      <c r="K799" s="125"/>
      <c r="L799" s="121"/>
      <c r="M799" s="121"/>
      <c r="N799" s="125"/>
      <c r="O799" s="125"/>
      <c r="P799" s="125"/>
      <c r="Q799" s="125"/>
    </row>
    <row r="800" spans="3:17" ht="30" customHeight="1">
      <c r="C800" s="121"/>
      <c r="D800" s="121"/>
      <c r="E800" s="125"/>
      <c r="F800" s="121"/>
      <c r="G800" s="121"/>
      <c r="H800" s="125"/>
      <c r="I800" s="121"/>
      <c r="J800" s="121"/>
      <c r="K800" s="125"/>
      <c r="L800" s="121"/>
      <c r="M800" s="121"/>
      <c r="N800" s="125"/>
      <c r="O800" s="125"/>
      <c r="P800" s="125"/>
      <c r="Q800" s="125"/>
    </row>
    <row r="801" spans="3:17" ht="30" customHeight="1">
      <c r="C801" s="121"/>
      <c r="D801" s="121"/>
      <c r="E801" s="125"/>
      <c r="F801" s="121"/>
      <c r="G801" s="121"/>
      <c r="H801" s="125"/>
      <c r="I801" s="121"/>
      <c r="J801" s="121"/>
      <c r="K801" s="125"/>
      <c r="L801" s="121"/>
      <c r="M801" s="121"/>
      <c r="N801" s="125"/>
      <c r="O801" s="125"/>
      <c r="P801" s="125"/>
      <c r="Q801" s="125"/>
    </row>
    <row r="802" spans="3:17" ht="30" customHeight="1">
      <c r="C802" s="121"/>
      <c r="D802" s="121"/>
      <c r="E802" s="125"/>
      <c r="F802" s="121"/>
      <c r="G802" s="121"/>
      <c r="H802" s="125"/>
      <c r="I802" s="121"/>
      <c r="J802" s="121"/>
      <c r="K802" s="125"/>
      <c r="L802" s="121"/>
      <c r="M802" s="121"/>
      <c r="N802" s="125"/>
      <c r="O802" s="125"/>
      <c r="P802" s="125"/>
      <c r="Q802" s="125"/>
    </row>
    <row r="803" spans="3:17" ht="30" customHeight="1">
      <c r="C803" s="121"/>
      <c r="D803" s="121"/>
      <c r="E803" s="125"/>
      <c r="F803" s="121"/>
      <c r="G803" s="121"/>
      <c r="H803" s="125"/>
      <c r="I803" s="121"/>
      <c r="J803" s="121"/>
      <c r="K803" s="125"/>
      <c r="L803" s="121"/>
      <c r="M803" s="121"/>
      <c r="N803" s="125"/>
      <c r="O803" s="125"/>
      <c r="P803" s="125"/>
      <c r="Q803" s="125"/>
    </row>
    <row r="804" spans="3:17" ht="30" customHeight="1">
      <c r="C804" s="121"/>
      <c r="D804" s="121"/>
      <c r="E804" s="125"/>
      <c r="F804" s="121"/>
      <c r="G804" s="121"/>
      <c r="H804" s="125"/>
      <c r="I804" s="121"/>
      <c r="J804" s="121"/>
      <c r="K804" s="125"/>
      <c r="L804" s="121"/>
      <c r="M804" s="121"/>
      <c r="N804" s="125"/>
      <c r="O804" s="125"/>
      <c r="P804" s="125"/>
      <c r="Q804" s="125"/>
    </row>
    <row r="805" spans="3:17" ht="30" customHeight="1">
      <c r="C805" s="121"/>
      <c r="D805" s="121"/>
      <c r="E805" s="125"/>
      <c r="F805" s="121"/>
      <c r="G805" s="121"/>
      <c r="H805" s="125"/>
      <c r="I805" s="121"/>
      <c r="J805" s="121"/>
      <c r="K805" s="125"/>
      <c r="L805" s="121"/>
      <c r="M805" s="121"/>
      <c r="N805" s="125"/>
      <c r="O805" s="125"/>
      <c r="P805" s="125"/>
      <c r="Q805" s="125"/>
    </row>
    <row r="806" spans="3:17" ht="30" customHeight="1">
      <c r="C806" s="121"/>
      <c r="D806" s="121"/>
      <c r="E806" s="125"/>
      <c r="F806" s="121"/>
      <c r="G806" s="121"/>
      <c r="H806" s="125"/>
      <c r="I806" s="121"/>
      <c r="J806" s="121"/>
      <c r="K806" s="125"/>
      <c r="L806" s="121"/>
      <c r="M806" s="121"/>
      <c r="N806" s="125"/>
      <c r="O806" s="125"/>
      <c r="P806" s="125"/>
      <c r="Q806" s="125"/>
    </row>
    <row r="807" spans="3:17" ht="30" customHeight="1">
      <c r="C807" s="121"/>
      <c r="D807" s="121"/>
      <c r="E807" s="125"/>
      <c r="F807" s="121"/>
      <c r="G807" s="121"/>
      <c r="H807" s="125"/>
      <c r="I807" s="121"/>
      <c r="J807" s="121"/>
      <c r="K807" s="125"/>
      <c r="L807" s="121"/>
      <c r="M807" s="121"/>
      <c r="N807" s="125"/>
      <c r="O807" s="125"/>
      <c r="P807" s="125"/>
      <c r="Q807" s="125"/>
    </row>
    <row r="808" spans="3:17" ht="30" customHeight="1">
      <c r="C808" s="121"/>
      <c r="D808" s="121"/>
      <c r="E808" s="125"/>
      <c r="F808" s="121"/>
      <c r="G808" s="121"/>
      <c r="H808" s="125"/>
      <c r="I808" s="121"/>
      <c r="J808" s="121"/>
      <c r="K808" s="125"/>
      <c r="L808" s="121"/>
      <c r="M808" s="121"/>
      <c r="N808" s="125"/>
      <c r="O808" s="125"/>
      <c r="P808" s="125"/>
      <c r="Q808" s="125"/>
    </row>
    <row r="809" spans="3:17" ht="30" customHeight="1">
      <c r="C809" s="121"/>
      <c r="D809" s="121"/>
      <c r="E809" s="125"/>
      <c r="F809" s="121"/>
      <c r="G809" s="121"/>
      <c r="H809" s="125"/>
      <c r="I809" s="121"/>
      <c r="J809" s="121"/>
      <c r="K809" s="125"/>
      <c r="L809" s="121"/>
      <c r="M809" s="121"/>
      <c r="N809" s="125"/>
      <c r="O809" s="125"/>
      <c r="P809" s="125"/>
      <c r="Q809" s="125"/>
    </row>
    <row r="810" spans="3:17" ht="30" customHeight="1">
      <c r="C810" s="121"/>
      <c r="D810" s="121"/>
      <c r="E810" s="125"/>
      <c r="F810" s="121"/>
      <c r="G810" s="121"/>
      <c r="H810" s="125"/>
      <c r="I810" s="121"/>
      <c r="J810" s="121"/>
      <c r="K810" s="125"/>
      <c r="L810" s="121"/>
      <c r="M810" s="121"/>
      <c r="N810" s="125"/>
      <c r="O810" s="125"/>
      <c r="P810" s="125"/>
      <c r="Q810" s="125"/>
    </row>
    <row r="811" spans="3:17" ht="30" customHeight="1">
      <c r="C811" s="121"/>
      <c r="D811" s="121"/>
      <c r="E811" s="125"/>
      <c r="F811" s="121"/>
      <c r="G811" s="121"/>
      <c r="H811" s="125"/>
      <c r="I811" s="121"/>
      <c r="J811" s="121"/>
      <c r="K811" s="125"/>
      <c r="L811" s="121"/>
      <c r="M811" s="121"/>
      <c r="N811" s="125"/>
      <c r="O811" s="125"/>
      <c r="P811" s="125"/>
      <c r="Q811" s="125"/>
    </row>
    <row r="812" spans="3:17" ht="30" customHeight="1">
      <c r="C812" s="121"/>
      <c r="D812" s="121"/>
      <c r="E812" s="125"/>
      <c r="F812" s="121"/>
      <c r="G812" s="121"/>
      <c r="H812" s="125"/>
      <c r="I812" s="121"/>
      <c r="J812" s="121"/>
      <c r="K812" s="125"/>
      <c r="L812" s="121"/>
      <c r="M812" s="121"/>
      <c r="N812" s="125"/>
      <c r="O812" s="125"/>
      <c r="P812" s="125"/>
      <c r="Q812" s="125"/>
    </row>
    <row r="813" spans="3:17" ht="30" customHeight="1">
      <c r="C813" s="121"/>
      <c r="D813" s="121"/>
      <c r="E813" s="125"/>
      <c r="F813" s="121"/>
      <c r="G813" s="121"/>
      <c r="H813" s="125"/>
      <c r="I813" s="121"/>
      <c r="J813" s="121"/>
      <c r="K813" s="125"/>
      <c r="L813" s="121"/>
      <c r="M813" s="121"/>
      <c r="N813" s="125"/>
      <c r="O813" s="125"/>
      <c r="P813" s="125"/>
      <c r="Q813" s="125"/>
    </row>
    <row r="814" spans="3:17" ht="30" customHeight="1">
      <c r="C814" s="121"/>
      <c r="D814" s="121"/>
      <c r="E814" s="125"/>
      <c r="F814" s="121"/>
      <c r="G814" s="121"/>
      <c r="H814" s="125"/>
      <c r="I814" s="121"/>
      <c r="J814" s="121"/>
      <c r="K814" s="125"/>
      <c r="L814" s="121"/>
      <c r="M814" s="121"/>
      <c r="N814" s="125"/>
      <c r="O814" s="125"/>
      <c r="P814" s="125"/>
      <c r="Q814" s="125"/>
    </row>
    <row r="815" spans="3:17" ht="30" customHeight="1">
      <c r="C815" s="121"/>
      <c r="D815" s="121"/>
      <c r="E815" s="125"/>
      <c r="F815" s="121"/>
      <c r="G815" s="121"/>
      <c r="H815" s="125"/>
      <c r="I815" s="121"/>
      <c r="J815" s="121"/>
      <c r="K815" s="125"/>
      <c r="L815" s="121"/>
      <c r="M815" s="121"/>
      <c r="N815" s="125"/>
      <c r="O815" s="125"/>
      <c r="P815" s="125"/>
      <c r="Q815" s="125"/>
    </row>
    <row r="816" spans="3:17" ht="30" customHeight="1">
      <c r="C816" s="121"/>
      <c r="D816" s="121"/>
      <c r="E816" s="125"/>
      <c r="F816" s="121"/>
      <c r="G816" s="121"/>
      <c r="H816" s="125"/>
      <c r="I816" s="121"/>
      <c r="J816" s="121"/>
      <c r="K816" s="125"/>
      <c r="L816" s="121"/>
      <c r="M816" s="121"/>
      <c r="N816" s="125"/>
      <c r="O816" s="125"/>
      <c r="P816" s="125"/>
      <c r="Q816" s="125"/>
    </row>
    <row r="817" spans="3:17" ht="30" customHeight="1">
      <c r="C817" s="121"/>
      <c r="D817" s="121"/>
      <c r="E817" s="125"/>
      <c r="F817" s="121"/>
      <c r="G817" s="121"/>
      <c r="H817" s="125"/>
      <c r="I817" s="121"/>
      <c r="J817" s="121"/>
      <c r="K817" s="125"/>
      <c r="L817" s="121"/>
      <c r="M817" s="121"/>
      <c r="N817" s="125"/>
      <c r="O817" s="125"/>
      <c r="P817" s="125"/>
      <c r="Q817" s="125"/>
    </row>
    <row r="818" spans="3:17" ht="30" customHeight="1">
      <c r="C818" s="121"/>
      <c r="D818" s="121"/>
      <c r="E818" s="125"/>
      <c r="F818" s="121"/>
      <c r="G818" s="121"/>
      <c r="H818" s="125"/>
      <c r="I818" s="121"/>
      <c r="J818" s="121"/>
      <c r="K818" s="125"/>
      <c r="L818" s="121"/>
      <c r="M818" s="121"/>
      <c r="N818" s="125"/>
      <c r="O818" s="125"/>
      <c r="P818" s="125"/>
      <c r="Q818" s="125"/>
    </row>
    <row r="819" spans="3:17" ht="30" customHeight="1">
      <c r="C819" s="121"/>
      <c r="D819" s="121"/>
      <c r="E819" s="125"/>
      <c r="F819" s="121"/>
      <c r="G819" s="121"/>
      <c r="H819" s="125"/>
      <c r="I819" s="121"/>
      <c r="J819" s="121"/>
      <c r="K819" s="125"/>
      <c r="L819" s="121"/>
      <c r="M819" s="121"/>
      <c r="N819" s="125"/>
      <c r="O819" s="125"/>
      <c r="P819" s="125"/>
      <c r="Q819" s="125"/>
    </row>
    <row r="820" spans="3:17" ht="30" customHeight="1">
      <c r="C820" s="121"/>
      <c r="D820" s="121"/>
      <c r="E820" s="125"/>
      <c r="F820" s="121"/>
      <c r="G820" s="121"/>
      <c r="H820" s="125"/>
      <c r="I820" s="121"/>
      <c r="J820" s="121"/>
      <c r="K820" s="125"/>
      <c r="L820" s="121"/>
      <c r="M820" s="121"/>
      <c r="N820" s="125"/>
      <c r="O820" s="125"/>
      <c r="P820" s="125"/>
      <c r="Q820" s="125"/>
    </row>
    <row r="821" spans="3:17" ht="30" customHeight="1">
      <c r="C821" s="121"/>
      <c r="D821" s="121"/>
      <c r="E821" s="125"/>
      <c r="F821" s="121"/>
      <c r="G821" s="121"/>
      <c r="H821" s="125"/>
      <c r="I821" s="121"/>
      <c r="J821" s="121"/>
      <c r="K821" s="125"/>
      <c r="L821" s="121"/>
      <c r="M821" s="121"/>
      <c r="N821" s="125"/>
      <c r="O821" s="125"/>
      <c r="P821" s="125"/>
      <c r="Q821" s="125"/>
    </row>
    <row r="822" spans="3:17" ht="30" customHeight="1">
      <c r="C822" s="121"/>
      <c r="D822" s="121"/>
      <c r="E822" s="125"/>
      <c r="F822" s="121"/>
      <c r="G822" s="121"/>
      <c r="H822" s="125"/>
      <c r="I822" s="121"/>
      <c r="J822" s="121"/>
      <c r="K822" s="125"/>
      <c r="L822" s="121"/>
      <c r="M822" s="121"/>
      <c r="N822" s="125"/>
      <c r="O822" s="125"/>
      <c r="P822" s="125"/>
      <c r="Q822" s="125"/>
    </row>
    <row r="823" spans="3:17" ht="30" customHeight="1">
      <c r="C823" s="121"/>
      <c r="D823" s="121"/>
      <c r="E823" s="125"/>
      <c r="F823" s="121"/>
      <c r="G823" s="121"/>
      <c r="H823" s="125"/>
      <c r="I823" s="121"/>
      <c r="J823" s="121"/>
      <c r="K823" s="125"/>
      <c r="L823" s="121"/>
      <c r="M823" s="121"/>
      <c r="N823" s="125"/>
      <c r="O823" s="125"/>
      <c r="P823" s="125"/>
      <c r="Q823" s="125"/>
    </row>
    <row r="824" spans="3:17" ht="30" customHeight="1">
      <c r="C824" s="121"/>
      <c r="D824" s="121"/>
      <c r="E824" s="125"/>
      <c r="F824" s="121"/>
      <c r="G824" s="121"/>
      <c r="H824" s="125"/>
      <c r="I824" s="121"/>
      <c r="J824" s="121"/>
      <c r="K824" s="125"/>
      <c r="L824" s="121"/>
      <c r="M824" s="121"/>
      <c r="N824" s="125"/>
      <c r="O824" s="125"/>
      <c r="P824" s="125"/>
      <c r="Q824" s="125"/>
    </row>
    <row r="825" spans="3:17" ht="30" customHeight="1">
      <c r="C825" s="121"/>
      <c r="D825" s="121"/>
      <c r="E825" s="125"/>
      <c r="F825" s="121"/>
      <c r="G825" s="121"/>
      <c r="H825" s="125"/>
      <c r="I825" s="121"/>
      <c r="J825" s="121"/>
      <c r="K825" s="125"/>
      <c r="L825" s="121"/>
      <c r="M825" s="121"/>
      <c r="N825" s="125"/>
      <c r="O825" s="125"/>
      <c r="P825" s="125"/>
      <c r="Q825" s="125"/>
    </row>
    <row r="826" spans="3:17" ht="30" customHeight="1">
      <c r="C826" s="121"/>
      <c r="D826" s="121"/>
      <c r="E826" s="125"/>
      <c r="F826" s="121"/>
      <c r="G826" s="121"/>
      <c r="H826" s="125"/>
      <c r="I826" s="121"/>
      <c r="J826" s="121"/>
      <c r="K826" s="125"/>
      <c r="L826" s="121"/>
      <c r="M826" s="121"/>
      <c r="N826" s="125"/>
      <c r="O826" s="125"/>
      <c r="P826" s="125"/>
      <c r="Q826" s="125"/>
    </row>
    <row r="827" spans="3:17" ht="30" customHeight="1">
      <c r="C827" s="121"/>
      <c r="D827" s="121"/>
      <c r="E827" s="125"/>
      <c r="F827" s="121"/>
      <c r="G827" s="121"/>
      <c r="H827" s="125"/>
      <c r="I827" s="121"/>
      <c r="J827" s="121"/>
      <c r="K827" s="125"/>
      <c r="L827" s="121"/>
      <c r="M827" s="121"/>
      <c r="N827" s="125"/>
      <c r="O827" s="125"/>
      <c r="P827" s="125"/>
      <c r="Q827" s="125"/>
    </row>
    <row r="828" spans="3:17" ht="30" customHeight="1">
      <c r="C828" s="121"/>
      <c r="D828" s="121"/>
      <c r="E828" s="125"/>
      <c r="F828" s="121"/>
      <c r="G828" s="121"/>
      <c r="H828" s="125"/>
      <c r="I828" s="121"/>
      <c r="J828" s="121"/>
      <c r="K828" s="125"/>
      <c r="L828" s="121"/>
      <c r="M828" s="121"/>
      <c r="N828" s="125"/>
      <c r="O828" s="125"/>
      <c r="P828" s="125"/>
      <c r="Q828" s="125"/>
    </row>
    <row r="829" spans="3:17" ht="30" customHeight="1">
      <c r="C829" s="121"/>
      <c r="D829" s="121"/>
      <c r="E829" s="125"/>
      <c r="F829" s="121"/>
      <c r="G829" s="121"/>
      <c r="H829" s="125"/>
      <c r="I829" s="121"/>
      <c r="J829" s="121"/>
      <c r="K829" s="125"/>
      <c r="L829" s="121"/>
      <c r="M829" s="121"/>
      <c r="N829" s="125"/>
      <c r="O829" s="125"/>
      <c r="P829" s="125"/>
      <c r="Q829" s="125"/>
    </row>
    <row r="830" spans="3:17" ht="30" customHeight="1">
      <c r="C830" s="121"/>
      <c r="D830" s="121"/>
      <c r="E830" s="125"/>
      <c r="F830" s="121"/>
      <c r="G830" s="121"/>
      <c r="H830" s="125"/>
      <c r="I830" s="121"/>
      <c r="J830" s="121"/>
      <c r="K830" s="125"/>
      <c r="L830" s="121"/>
      <c r="M830" s="121"/>
      <c r="N830" s="125"/>
      <c r="O830" s="125"/>
      <c r="P830" s="125"/>
      <c r="Q830" s="125"/>
    </row>
    <row r="831" spans="3:17" ht="30" customHeight="1">
      <c r="C831" s="121"/>
      <c r="D831" s="121"/>
      <c r="E831" s="125"/>
      <c r="F831" s="121"/>
      <c r="G831" s="121"/>
      <c r="H831" s="125"/>
      <c r="I831" s="121"/>
      <c r="J831" s="121"/>
      <c r="K831" s="125"/>
      <c r="L831" s="121"/>
      <c r="M831" s="121"/>
      <c r="N831" s="125"/>
      <c r="O831" s="125"/>
      <c r="P831" s="125"/>
      <c r="Q831" s="125"/>
    </row>
    <row r="832" spans="3:17" ht="30" customHeight="1">
      <c r="C832" s="121"/>
      <c r="D832" s="121"/>
      <c r="E832" s="125"/>
      <c r="F832" s="121"/>
      <c r="G832" s="121"/>
      <c r="H832" s="125"/>
      <c r="I832" s="121"/>
      <c r="J832" s="121"/>
      <c r="K832" s="125"/>
      <c r="L832" s="121"/>
      <c r="M832" s="121"/>
      <c r="N832" s="125"/>
      <c r="O832" s="125"/>
      <c r="P832" s="125"/>
      <c r="Q832" s="125"/>
    </row>
    <row r="833" spans="3:17" ht="30" customHeight="1">
      <c r="C833" s="121"/>
      <c r="D833" s="121"/>
      <c r="E833" s="125"/>
      <c r="F833" s="121"/>
      <c r="G833" s="121"/>
      <c r="H833" s="125"/>
      <c r="I833" s="121"/>
      <c r="J833" s="121"/>
      <c r="K833" s="125"/>
      <c r="L833" s="121"/>
      <c r="M833" s="121"/>
      <c r="N833" s="125"/>
      <c r="O833" s="125"/>
      <c r="P833" s="125"/>
      <c r="Q833" s="125"/>
    </row>
    <row r="834" spans="3:17" ht="30" customHeight="1">
      <c r="C834" s="121"/>
      <c r="D834" s="121"/>
      <c r="E834" s="125"/>
      <c r="F834" s="121"/>
      <c r="G834" s="121"/>
      <c r="H834" s="125"/>
      <c r="I834" s="121"/>
      <c r="J834" s="121"/>
      <c r="K834" s="125"/>
      <c r="L834" s="121"/>
      <c r="M834" s="121"/>
      <c r="N834" s="125"/>
      <c r="O834" s="125"/>
      <c r="P834" s="125"/>
      <c r="Q834" s="125"/>
    </row>
    <row r="835" spans="3:17" ht="30" customHeight="1">
      <c r="C835" s="121"/>
      <c r="D835" s="121"/>
      <c r="E835" s="125"/>
      <c r="F835" s="121"/>
      <c r="G835" s="121"/>
      <c r="H835" s="125"/>
      <c r="I835" s="121"/>
      <c r="J835" s="121"/>
      <c r="K835" s="125"/>
      <c r="L835" s="121"/>
      <c r="M835" s="121"/>
      <c r="N835" s="125"/>
      <c r="O835" s="125"/>
      <c r="P835" s="125"/>
      <c r="Q835" s="125"/>
    </row>
    <row r="836" spans="3:17" ht="30" customHeight="1">
      <c r="C836" s="121"/>
      <c r="D836" s="121"/>
      <c r="E836" s="125"/>
      <c r="F836" s="121"/>
      <c r="G836" s="121"/>
      <c r="H836" s="125"/>
      <c r="I836" s="121"/>
      <c r="J836" s="121"/>
      <c r="K836" s="125"/>
      <c r="L836" s="121"/>
      <c r="M836" s="121"/>
      <c r="N836" s="125"/>
      <c r="O836" s="125"/>
      <c r="P836" s="125"/>
      <c r="Q836" s="125"/>
    </row>
    <row r="837" spans="3:17" ht="30" customHeight="1">
      <c r="C837" s="121"/>
      <c r="D837" s="121"/>
      <c r="E837" s="125"/>
      <c r="F837" s="121"/>
      <c r="G837" s="121"/>
      <c r="H837" s="125"/>
      <c r="I837" s="121"/>
      <c r="J837" s="121"/>
      <c r="K837" s="125"/>
      <c r="L837" s="121"/>
      <c r="M837" s="121"/>
      <c r="N837" s="125"/>
      <c r="O837" s="125"/>
      <c r="P837" s="125"/>
      <c r="Q837" s="125"/>
    </row>
    <row r="838" spans="3:17" ht="30" customHeight="1">
      <c r="C838" s="121"/>
      <c r="D838" s="121"/>
      <c r="E838" s="125"/>
      <c r="F838" s="121"/>
      <c r="G838" s="121"/>
      <c r="H838" s="125"/>
      <c r="I838" s="121"/>
      <c r="J838" s="121"/>
      <c r="K838" s="125"/>
      <c r="L838" s="121"/>
      <c r="M838" s="121"/>
      <c r="N838" s="125"/>
      <c r="O838" s="125"/>
      <c r="P838" s="125"/>
      <c r="Q838" s="125"/>
    </row>
    <row r="839" spans="3:17" ht="30" customHeight="1">
      <c r="C839" s="121"/>
      <c r="D839" s="121"/>
      <c r="E839" s="125"/>
      <c r="F839" s="121"/>
      <c r="G839" s="121"/>
      <c r="H839" s="125"/>
      <c r="I839" s="121"/>
      <c r="J839" s="121"/>
      <c r="K839" s="125"/>
      <c r="L839" s="121"/>
      <c r="M839" s="121"/>
      <c r="N839" s="125"/>
      <c r="O839" s="125"/>
      <c r="P839" s="125"/>
      <c r="Q839" s="125"/>
    </row>
    <row r="840" spans="3:17" ht="30" customHeight="1">
      <c r="C840" s="121"/>
      <c r="D840" s="121"/>
      <c r="E840" s="125"/>
      <c r="F840" s="121"/>
      <c r="G840" s="121"/>
      <c r="H840" s="125"/>
      <c r="I840" s="121"/>
      <c r="J840" s="121"/>
      <c r="K840" s="125"/>
      <c r="L840" s="121"/>
      <c r="M840" s="121"/>
      <c r="N840" s="125"/>
      <c r="O840" s="125"/>
      <c r="P840" s="125"/>
      <c r="Q840" s="125"/>
    </row>
    <row r="841" spans="3:17" ht="30" customHeight="1">
      <c r="C841" s="121"/>
      <c r="D841" s="121"/>
      <c r="E841" s="125"/>
      <c r="F841" s="121"/>
      <c r="G841" s="121"/>
      <c r="H841" s="125"/>
      <c r="I841" s="121"/>
      <c r="J841" s="121"/>
      <c r="K841" s="125"/>
      <c r="L841" s="121"/>
      <c r="M841" s="121"/>
      <c r="N841" s="125"/>
      <c r="O841" s="125"/>
      <c r="P841" s="125"/>
      <c r="Q841" s="125"/>
    </row>
    <row r="842" spans="3:17" ht="30" customHeight="1">
      <c r="C842" s="121"/>
      <c r="D842" s="121"/>
      <c r="E842" s="125"/>
      <c r="F842" s="121"/>
      <c r="G842" s="121"/>
      <c r="H842" s="125"/>
      <c r="I842" s="121"/>
      <c r="J842" s="121"/>
      <c r="K842" s="125"/>
      <c r="L842" s="121"/>
      <c r="M842" s="121"/>
      <c r="N842" s="125"/>
      <c r="O842" s="125"/>
      <c r="P842" s="125"/>
      <c r="Q842" s="125"/>
    </row>
    <row r="843" spans="3:17" ht="30" customHeight="1">
      <c r="C843" s="121"/>
      <c r="D843" s="121"/>
      <c r="E843" s="125"/>
      <c r="F843" s="121"/>
      <c r="G843" s="121"/>
      <c r="H843" s="125"/>
      <c r="I843" s="121"/>
      <c r="J843" s="121"/>
      <c r="K843" s="125"/>
      <c r="L843" s="121"/>
      <c r="M843" s="121"/>
      <c r="N843" s="125"/>
      <c r="O843" s="125"/>
      <c r="P843" s="125"/>
      <c r="Q843" s="125"/>
    </row>
    <row r="844" spans="3:17" ht="30" customHeight="1">
      <c r="C844" s="121"/>
      <c r="D844" s="121"/>
      <c r="E844" s="125"/>
      <c r="F844" s="121"/>
      <c r="G844" s="121"/>
      <c r="H844" s="125"/>
      <c r="I844" s="121"/>
      <c r="J844" s="121"/>
      <c r="K844" s="125"/>
      <c r="L844" s="121"/>
      <c r="M844" s="121"/>
      <c r="N844" s="125"/>
      <c r="O844" s="125"/>
      <c r="P844" s="125"/>
      <c r="Q844" s="125"/>
    </row>
    <row r="845" spans="3:17" ht="30" customHeight="1">
      <c r="C845" s="121"/>
      <c r="D845" s="121"/>
      <c r="E845" s="125"/>
      <c r="F845" s="121"/>
      <c r="G845" s="121"/>
      <c r="H845" s="125"/>
      <c r="I845" s="121"/>
      <c r="J845" s="121"/>
      <c r="K845" s="125"/>
      <c r="L845" s="121"/>
      <c r="M845" s="121"/>
      <c r="N845" s="125"/>
      <c r="O845" s="125"/>
      <c r="P845" s="125"/>
      <c r="Q845" s="125"/>
    </row>
    <row r="846" spans="3:17" ht="30" customHeight="1">
      <c r="C846" s="121"/>
      <c r="D846" s="121"/>
      <c r="E846" s="125"/>
      <c r="F846" s="121"/>
      <c r="G846" s="121"/>
      <c r="H846" s="125"/>
      <c r="I846" s="121"/>
      <c r="J846" s="121"/>
      <c r="K846" s="125"/>
      <c r="L846" s="121"/>
      <c r="M846" s="121"/>
      <c r="N846" s="125"/>
      <c r="O846" s="125"/>
      <c r="P846" s="125"/>
      <c r="Q846" s="125"/>
    </row>
    <row r="847" spans="3:17" ht="30" customHeight="1">
      <c r="C847" s="121"/>
      <c r="D847" s="121"/>
      <c r="E847" s="125"/>
      <c r="F847" s="121"/>
      <c r="G847" s="121"/>
      <c r="H847" s="125"/>
      <c r="I847" s="121"/>
      <c r="J847" s="121"/>
      <c r="K847" s="125"/>
      <c r="L847" s="121"/>
      <c r="M847" s="121"/>
      <c r="N847" s="125"/>
      <c r="O847" s="125"/>
      <c r="P847" s="125"/>
      <c r="Q847" s="125"/>
    </row>
    <row r="848" spans="3:17" ht="30" customHeight="1">
      <c r="C848" s="121"/>
      <c r="D848" s="121"/>
      <c r="E848" s="125"/>
      <c r="F848" s="121"/>
      <c r="G848" s="121"/>
      <c r="H848" s="125"/>
      <c r="I848" s="121"/>
      <c r="J848" s="121"/>
      <c r="K848" s="125"/>
      <c r="L848" s="121"/>
      <c r="M848" s="121"/>
      <c r="N848" s="125"/>
      <c r="O848" s="125"/>
      <c r="P848" s="125"/>
      <c r="Q848" s="125"/>
    </row>
    <row r="849" spans="3:17" ht="30" customHeight="1">
      <c r="C849" s="121"/>
      <c r="D849" s="121"/>
      <c r="E849" s="125"/>
      <c r="F849" s="121"/>
      <c r="G849" s="121"/>
      <c r="H849" s="125"/>
      <c r="I849" s="121"/>
      <c r="J849" s="121"/>
      <c r="K849" s="125"/>
      <c r="L849" s="121"/>
      <c r="M849" s="121"/>
      <c r="N849" s="125"/>
      <c r="O849" s="125"/>
      <c r="P849" s="125"/>
      <c r="Q849" s="125"/>
    </row>
    <row r="850" spans="3:17" ht="30" customHeight="1">
      <c r="C850" s="121"/>
      <c r="D850" s="121"/>
      <c r="E850" s="125"/>
      <c r="F850" s="121"/>
      <c r="G850" s="121"/>
      <c r="H850" s="125"/>
      <c r="I850" s="121"/>
      <c r="J850" s="121"/>
      <c r="K850" s="125"/>
      <c r="L850" s="121"/>
      <c r="M850" s="121"/>
      <c r="N850" s="125"/>
      <c r="O850" s="125"/>
      <c r="P850" s="125"/>
      <c r="Q850" s="125"/>
    </row>
    <row r="851" spans="3:17" ht="30" customHeight="1">
      <c r="C851" s="121"/>
      <c r="D851" s="121"/>
      <c r="E851" s="125"/>
      <c r="F851" s="121"/>
      <c r="G851" s="121"/>
      <c r="H851" s="125"/>
      <c r="I851" s="121"/>
      <c r="J851" s="121"/>
      <c r="K851" s="125"/>
      <c r="L851" s="121"/>
      <c r="M851" s="121"/>
      <c r="N851" s="125"/>
      <c r="O851" s="125"/>
      <c r="P851" s="125"/>
      <c r="Q851" s="125"/>
    </row>
    <row r="852" spans="3:17" ht="30" customHeight="1">
      <c r="C852" s="121"/>
      <c r="D852" s="121"/>
      <c r="E852" s="125"/>
      <c r="F852" s="121"/>
      <c r="G852" s="121"/>
      <c r="H852" s="125"/>
      <c r="I852" s="121"/>
      <c r="J852" s="121"/>
      <c r="K852" s="125"/>
      <c r="L852" s="121"/>
      <c r="M852" s="121"/>
      <c r="N852" s="125"/>
      <c r="O852" s="125"/>
      <c r="P852" s="125"/>
      <c r="Q852" s="125"/>
    </row>
    <row r="853" spans="3:17" ht="30" customHeight="1">
      <c r="C853" s="121"/>
      <c r="D853" s="121"/>
      <c r="E853" s="125"/>
      <c r="F853" s="121"/>
      <c r="G853" s="121"/>
      <c r="H853" s="125"/>
      <c r="I853" s="121"/>
      <c r="J853" s="121"/>
      <c r="K853" s="125"/>
      <c r="L853" s="121"/>
      <c r="M853" s="121"/>
      <c r="N853" s="125"/>
      <c r="O853" s="125"/>
      <c r="P853" s="125"/>
      <c r="Q853" s="125"/>
    </row>
    <row r="854" spans="3:17" ht="30" customHeight="1">
      <c r="C854" s="121"/>
      <c r="D854" s="121"/>
      <c r="E854" s="125"/>
      <c r="F854" s="121"/>
      <c r="G854" s="121"/>
      <c r="H854" s="125"/>
      <c r="I854" s="121"/>
      <c r="J854" s="121"/>
      <c r="K854" s="125"/>
      <c r="L854" s="121"/>
      <c r="M854" s="121"/>
      <c r="N854" s="125"/>
      <c r="O854" s="125"/>
      <c r="P854" s="125"/>
      <c r="Q854" s="125"/>
    </row>
    <row r="855" spans="3:17" ht="30" customHeight="1">
      <c r="C855" s="121"/>
      <c r="D855" s="121"/>
      <c r="E855" s="125"/>
      <c r="F855" s="121"/>
      <c r="G855" s="121"/>
      <c r="H855" s="125"/>
      <c r="I855" s="121"/>
      <c r="J855" s="121"/>
      <c r="K855" s="125"/>
      <c r="L855" s="121"/>
      <c r="M855" s="121"/>
      <c r="N855" s="125"/>
      <c r="O855" s="125"/>
      <c r="P855" s="125"/>
      <c r="Q855" s="125"/>
    </row>
    <row r="856" spans="3:17" ht="30" customHeight="1">
      <c r="C856" s="121"/>
      <c r="D856" s="121"/>
      <c r="E856" s="125"/>
      <c r="F856" s="121"/>
      <c r="G856" s="121"/>
      <c r="H856" s="125"/>
      <c r="I856" s="121"/>
      <c r="J856" s="121"/>
      <c r="K856" s="125"/>
      <c r="L856" s="121"/>
      <c r="M856" s="121"/>
      <c r="N856" s="125"/>
      <c r="O856" s="125"/>
      <c r="P856" s="125"/>
      <c r="Q856" s="125"/>
    </row>
    <row r="857" spans="3:17" ht="30" customHeight="1">
      <c r="C857" s="121"/>
      <c r="D857" s="121"/>
      <c r="E857" s="125"/>
      <c r="F857" s="121"/>
      <c r="G857" s="121"/>
      <c r="H857" s="125"/>
      <c r="I857" s="121"/>
      <c r="J857" s="121"/>
      <c r="K857" s="125"/>
      <c r="L857" s="121"/>
      <c r="M857" s="121"/>
      <c r="N857" s="125"/>
      <c r="O857" s="125"/>
      <c r="P857" s="125"/>
      <c r="Q857" s="125"/>
    </row>
    <row r="858" spans="3:17" ht="30" customHeight="1">
      <c r="C858" s="121"/>
      <c r="D858" s="121"/>
      <c r="E858" s="125"/>
      <c r="F858" s="121"/>
      <c r="G858" s="121"/>
      <c r="H858" s="125"/>
      <c r="I858" s="121"/>
      <c r="J858" s="121"/>
      <c r="K858" s="125"/>
      <c r="L858" s="121"/>
      <c r="M858" s="121"/>
      <c r="N858" s="125"/>
      <c r="O858" s="125"/>
      <c r="P858" s="125"/>
      <c r="Q858" s="125"/>
    </row>
    <row r="859" spans="3:17" ht="30" customHeight="1">
      <c r="C859" s="121"/>
      <c r="D859" s="121"/>
      <c r="E859" s="125"/>
      <c r="F859" s="121"/>
      <c r="G859" s="121"/>
      <c r="H859" s="125"/>
      <c r="I859" s="121"/>
      <c r="J859" s="121"/>
      <c r="K859" s="125"/>
      <c r="L859" s="121"/>
      <c r="M859" s="121"/>
      <c r="N859" s="125"/>
      <c r="O859" s="125"/>
      <c r="P859" s="125"/>
      <c r="Q859" s="125"/>
    </row>
    <row r="860" spans="3:17" ht="30" customHeight="1">
      <c r="C860" s="121"/>
      <c r="D860" s="121"/>
      <c r="E860" s="125"/>
      <c r="F860" s="121"/>
      <c r="G860" s="121"/>
      <c r="H860" s="125"/>
      <c r="I860" s="121"/>
      <c r="J860" s="121"/>
      <c r="K860" s="125"/>
      <c r="L860" s="121"/>
      <c r="M860" s="121"/>
      <c r="N860" s="125"/>
      <c r="O860" s="125"/>
      <c r="P860" s="125"/>
      <c r="Q860" s="125"/>
    </row>
    <row r="861" spans="3:17" ht="30" customHeight="1">
      <c r="C861" s="121"/>
      <c r="D861" s="121"/>
      <c r="E861" s="125"/>
      <c r="F861" s="121"/>
      <c r="G861" s="121"/>
      <c r="H861" s="125"/>
      <c r="I861" s="121"/>
      <c r="J861" s="121"/>
      <c r="K861" s="125"/>
      <c r="L861" s="121"/>
      <c r="M861" s="121"/>
      <c r="N861" s="125"/>
      <c r="O861" s="125"/>
      <c r="P861" s="125"/>
      <c r="Q861" s="125"/>
    </row>
    <row r="862" spans="3:17" ht="30" customHeight="1">
      <c r="C862" s="121"/>
      <c r="D862" s="121"/>
      <c r="E862" s="125"/>
      <c r="F862" s="121"/>
      <c r="G862" s="121"/>
      <c r="H862" s="125"/>
      <c r="I862" s="121"/>
      <c r="J862" s="121"/>
      <c r="K862" s="125"/>
      <c r="L862" s="121"/>
      <c r="M862" s="121"/>
      <c r="N862" s="125"/>
      <c r="O862" s="125"/>
      <c r="P862" s="125"/>
      <c r="Q862" s="125"/>
    </row>
    <row r="863" spans="3:17" ht="30" customHeight="1">
      <c r="C863" s="121"/>
      <c r="D863" s="121"/>
      <c r="E863" s="125"/>
      <c r="F863" s="121"/>
      <c r="G863" s="121"/>
      <c r="H863" s="125"/>
      <c r="I863" s="121"/>
      <c r="J863" s="121"/>
      <c r="K863" s="125"/>
      <c r="L863" s="121"/>
      <c r="M863" s="121"/>
      <c r="N863" s="125"/>
      <c r="O863" s="125"/>
      <c r="P863" s="125"/>
      <c r="Q863" s="125"/>
    </row>
    <row r="864" spans="3:17" ht="30" customHeight="1">
      <c r="C864" s="121"/>
      <c r="D864" s="121"/>
      <c r="E864" s="125"/>
      <c r="F864" s="121"/>
      <c r="G864" s="121"/>
      <c r="H864" s="125"/>
      <c r="I864" s="121"/>
      <c r="J864" s="121"/>
      <c r="K864" s="125"/>
      <c r="L864" s="121"/>
      <c r="M864" s="121"/>
      <c r="N864" s="125"/>
      <c r="O864" s="125"/>
      <c r="P864" s="125"/>
      <c r="Q864" s="125"/>
    </row>
    <row r="865" spans="3:17" ht="30" customHeight="1">
      <c r="C865" s="121"/>
      <c r="D865" s="121"/>
      <c r="E865" s="125"/>
      <c r="F865" s="121"/>
      <c r="G865" s="121"/>
      <c r="H865" s="125"/>
      <c r="I865" s="121"/>
      <c r="J865" s="121"/>
      <c r="K865" s="125"/>
      <c r="L865" s="121"/>
      <c r="M865" s="121"/>
      <c r="N865" s="125"/>
      <c r="O865" s="125"/>
      <c r="P865" s="125"/>
      <c r="Q865" s="125"/>
    </row>
    <row r="866" spans="3:17" ht="30" customHeight="1">
      <c r="C866" s="121"/>
      <c r="D866" s="121"/>
      <c r="E866" s="125"/>
      <c r="F866" s="121"/>
      <c r="G866" s="121"/>
      <c r="H866" s="125"/>
      <c r="I866" s="121"/>
      <c r="J866" s="121"/>
      <c r="K866" s="125"/>
      <c r="L866" s="121"/>
      <c r="M866" s="121"/>
      <c r="N866" s="125"/>
      <c r="O866" s="125"/>
      <c r="P866" s="125"/>
      <c r="Q866" s="125"/>
    </row>
    <row r="867" spans="3:17" ht="30" customHeight="1">
      <c r="C867" s="121"/>
      <c r="D867" s="121"/>
      <c r="E867" s="125"/>
      <c r="F867" s="121"/>
      <c r="G867" s="121"/>
      <c r="H867" s="125"/>
      <c r="I867" s="121"/>
      <c r="J867" s="121"/>
      <c r="K867" s="125"/>
      <c r="L867" s="121"/>
      <c r="M867" s="121"/>
      <c r="N867" s="125"/>
      <c r="O867" s="125"/>
      <c r="P867" s="125"/>
      <c r="Q867" s="125"/>
    </row>
    <row r="868" spans="3:17" ht="30" customHeight="1">
      <c r="C868" s="121"/>
      <c r="D868" s="121"/>
      <c r="E868" s="125"/>
      <c r="F868" s="121"/>
      <c r="G868" s="121"/>
      <c r="H868" s="125"/>
      <c r="I868" s="121"/>
      <c r="J868" s="121"/>
      <c r="K868" s="125"/>
      <c r="L868" s="121"/>
      <c r="M868" s="121"/>
      <c r="N868" s="125"/>
      <c r="O868" s="125"/>
      <c r="P868" s="125"/>
      <c r="Q868" s="125"/>
    </row>
    <row r="869" spans="3:17" ht="30" customHeight="1">
      <c r="C869" s="121"/>
      <c r="D869" s="121"/>
      <c r="E869" s="125"/>
      <c r="F869" s="121"/>
      <c r="G869" s="121"/>
      <c r="H869" s="125"/>
      <c r="I869" s="121"/>
      <c r="J869" s="121"/>
      <c r="K869" s="125"/>
      <c r="L869" s="121"/>
      <c r="M869" s="121"/>
      <c r="N869" s="125"/>
      <c r="O869" s="125"/>
      <c r="P869" s="125"/>
      <c r="Q869" s="125"/>
    </row>
    <row r="870" spans="3:17" ht="30" customHeight="1">
      <c r="C870" s="121"/>
      <c r="D870" s="121"/>
      <c r="E870" s="125"/>
      <c r="F870" s="121"/>
      <c r="G870" s="121"/>
      <c r="H870" s="125"/>
      <c r="I870" s="121"/>
      <c r="J870" s="121"/>
      <c r="K870" s="125"/>
      <c r="L870" s="121"/>
      <c r="M870" s="121"/>
      <c r="N870" s="125"/>
      <c r="O870" s="125"/>
      <c r="P870" s="125"/>
      <c r="Q870" s="125"/>
    </row>
    <row r="871" spans="3:17" ht="30" customHeight="1">
      <c r="C871" s="121"/>
      <c r="D871" s="121"/>
      <c r="E871" s="125"/>
      <c r="F871" s="121"/>
      <c r="G871" s="121"/>
      <c r="H871" s="125"/>
      <c r="I871" s="121"/>
      <c r="J871" s="121"/>
      <c r="K871" s="125"/>
      <c r="L871" s="121"/>
      <c r="M871" s="121"/>
      <c r="N871" s="125"/>
      <c r="O871" s="125"/>
      <c r="P871" s="125"/>
      <c r="Q871" s="125"/>
    </row>
    <row r="872" spans="3:17" ht="30" customHeight="1">
      <c r="C872" s="121"/>
      <c r="D872" s="121"/>
      <c r="E872" s="125"/>
      <c r="F872" s="121"/>
      <c r="G872" s="121"/>
      <c r="H872" s="125"/>
      <c r="I872" s="121"/>
      <c r="J872" s="121"/>
      <c r="K872" s="125"/>
      <c r="L872" s="121"/>
      <c r="M872" s="121"/>
      <c r="N872" s="125"/>
      <c r="O872" s="125"/>
      <c r="P872" s="125"/>
      <c r="Q872" s="125"/>
    </row>
    <row r="873" spans="3:17" ht="30" customHeight="1">
      <c r="C873" s="121"/>
      <c r="D873" s="121"/>
      <c r="E873" s="125"/>
      <c r="F873" s="121"/>
      <c r="G873" s="121"/>
      <c r="H873" s="125"/>
      <c r="I873" s="121"/>
      <c r="J873" s="121"/>
      <c r="K873" s="125"/>
      <c r="L873" s="121"/>
      <c r="M873" s="121"/>
      <c r="N873" s="125"/>
      <c r="O873" s="125"/>
      <c r="P873" s="125"/>
      <c r="Q873" s="125"/>
    </row>
    <row r="874" spans="3:17" ht="30" customHeight="1">
      <c r="C874" s="121"/>
      <c r="D874" s="121"/>
      <c r="E874" s="125"/>
      <c r="F874" s="121"/>
      <c r="G874" s="121"/>
      <c r="H874" s="125"/>
      <c r="I874" s="121"/>
      <c r="J874" s="121"/>
      <c r="K874" s="125"/>
      <c r="L874" s="121"/>
      <c r="M874" s="121"/>
      <c r="N874" s="125"/>
      <c r="O874" s="125"/>
      <c r="P874" s="125"/>
      <c r="Q874" s="125"/>
    </row>
    <row r="875" spans="3:17" ht="30" customHeight="1">
      <c r="C875" s="121"/>
      <c r="D875" s="121"/>
      <c r="E875" s="125"/>
      <c r="F875" s="121"/>
      <c r="G875" s="121"/>
      <c r="H875" s="125"/>
      <c r="I875" s="121"/>
      <c r="J875" s="121"/>
      <c r="K875" s="125"/>
      <c r="L875" s="121"/>
      <c r="M875" s="121"/>
      <c r="N875" s="125"/>
      <c r="O875" s="125"/>
      <c r="P875" s="125"/>
      <c r="Q875" s="125"/>
    </row>
    <row r="876" spans="3:17" ht="30" customHeight="1">
      <c r="C876" s="121"/>
      <c r="D876" s="121"/>
      <c r="E876" s="125"/>
      <c r="F876" s="121"/>
      <c r="G876" s="121"/>
      <c r="H876" s="125"/>
      <c r="I876" s="121"/>
      <c r="J876" s="121"/>
      <c r="K876" s="125"/>
      <c r="L876" s="121"/>
      <c r="M876" s="121"/>
      <c r="N876" s="125"/>
      <c r="O876" s="125"/>
      <c r="P876" s="125"/>
      <c r="Q876" s="125"/>
    </row>
    <row r="877" spans="3:17" ht="30" customHeight="1">
      <c r="C877" s="121"/>
      <c r="D877" s="121"/>
      <c r="E877" s="125"/>
      <c r="F877" s="121"/>
      <c r="G877" s="121"/>
      <c r="H877" s="125"/>
      <c r="I877" s="121"/>
      <c r="J877" s="121"/>
      <c r="K877" s="125"/>
      <c r="L877" s="121"/>
      <c r="M877" s="121"/>
      <c r="N877" s="125"/>
      <c r="O877" s="125"/>
      <c r="P877" s="125"/>
      <c r="Q877" s="125"/>
    </row>
    <row r="878" spans="3:17" ht="30" customHeight="1">
      <c r="C878" s="121"/>
      <c r="D878" s="121"/>
      <c r="E878" s="125"/>
      <c r="F878" s="121"/>
      <c r="G878" s="121"/>
      <c r="H878" s="125"/>
      <c r="I878" s="121"/>
      <c r="J878" s="121"/>
      <c r="K878" s="125"/>
      <c r="L878" s="121"/>
      <c r="M878" s="121"/>
      <c r="N878" s="125"/>
      <c r="O878" s="125"/>
      <c r="P878" s="125"/>
      <c r="Q878" s="125"/>
    </row>
    <row r="879" spans="3:17" ht="30" customHeight="1">
      <c r="C879" s="121"/>
      <c r="D879" s="121"/>
      <c r="E879" s="125"/>
      <c r="F879" s="121"/>
      <c r="G879" s="121"/>
      <c r="H879" s="125"/>
      <c r="I879" s="121"/>
      <c r="J879" s="121"/>
      <c r="K879" s="125"/>
      <c r="L879" s="121"/>
      <c r="M879" s="121"/>
      <c r="N879" s="125"/>
      <c r="O879" s="125"/>
      <c r="P879" s="125"/>
      <c r="Q879" s="125"/>
    </row>
    <row r="880" spans="3:17" ht="30" customHeight="1">
      <c r="C880" s="121"/>
      <c r="D880" s="121"/>
      <c r="E880" s="125"/>
      <c r="F880" s="121"/>
      <c r="G880" s="121"/>
      <c r="H880" s="125"/>
      <c r="I880" s="121"/>
      <c r="J880" s="121"/>
      <c r="K880" s="125"/>
      <c r="L880" s="121"/>
      <c r="M880" s="121"/>
      <c r="N880" s="125"/>
      <c r="O880" s="125"/>
      <c r="P880" s="125"/>
      <c r="Q880" s="125"/>
    </row>
    <row r="881" spans="3:17" ht="30" customHeight="1">
      <c r="C881" s="121"/>
      <c r="D881" s="121"/>
      <c r="E881" s="125"/>
      <c r="F881" s="121"/>
      <c r="G881" s="121"/>
      <c r="H881" s="125"/>
      <c r="I881" s="121"/>
      <c r="J881" s="121"/>
      <c r="K881" s="125"/>
      <c r="L881" s="121"/>
      <c r="M881" s="121"/>
      <c r="N881" s="125"/>
      <c r="O881" s="125"/>
      <c r="P881" s="125"/>
      <c r="Q881" s="125"/>
    </row>
    <row r="882" spans="3:17" ht="30" customHeight="1">
      <c r="C882" s="121"/>
      <c r="D882" s="121"/>
      <c r="E882" s="125"/>
      <c r="F882" s="121"/>
      <c r="G882" s="121"/>
      <c r="H882" s="125"/>
      <c r="I882" s="121"/>
      <c r="J882" s="121"/>
      <c r="K882" s="125"/>
      <c r="L882" s="121"/>
      <c r="M882" s="121"/>
      <c r="N882" s="125"/>
      <c r="O882" s="125"/>
      <c r="P882" s="125"/>
      <c r="Q882" s="125"/>
    </row>
    <row r="883" spans="3:17" ht="30" customHeight="1">
      <c r="C883" s="121"/>
      <c r="D883" s="121"/>
      <c r="E883" s="125"/>
      <c r="F883" s="121"/>
      <c r="G883" s="121"/>
      <c r="H883" s="125"/>
      <c r="I883" s="121"/>
      <c r="J883" s="121"/>
      <c r="K883" s="125"/>
      <c r="L883" s="121"/>
      <c r="M883" s="121"/>
      <c r="N883" s="125"/>
      <c r="O883" s="125"/>
      <c r="P883" s="125"/>
      <c r="Q883" s="125"/>
    </row>
    <row r="884" spans="3:17" ht="30" customHeight="1">
      <c r="C884" s="121"/>
      <c r="D884" s="121"/>
      <c r="E884" s="125"/>
      <c r="F884" s="121"/>
      <c r="G884" s="121"/>
      <c r="H884" s="125"/>
      <c r="I884" s="121"/>
      <c r="J884" s="121"/>
      <c r="K884" s="125"/>
      <c r="L884" s="121"/>
      <c r="M884" s="121"/>
      <c r="N884" s="125"/>
      <c r="O884" s="125"/>
      <c r="P884" s="125"/>
      <c r="Q884" s="125"/>
    </row>
    <row r="885" spans="3:17" ht="30" customHeight="1">
      <c r="C885" s="121"/>
      <c r="D885" s="121"/>
      <c r="E885" s="125"/>
      <c r="F885" s="121"/>
      <c r="G885" s="121"/>
      <c r="H885" s="125"/>
      <c r="I885" s="121"/>
      <c r="J885" s="121"/>
      <c r="K885" s="125"/>
      <c r="L885" s="121"/>
      <c r="M885" s="121"/>
      <c r="N885" s="125"/>
      <c r="O885" s="125"/>
      <c r="P885" s="125"/>
      <c r="Q885" s="125"/>
    </row>
    <row r="886" spans="3:17" ht="30" customHeight="1">
      <c r="C886" s="121"/>
      <c r="D886" s="121"/>
      <c r="E886" s="125"/>
      <c r="F886" s="121"/>
      <c r="G886" s="121"/>
      <c r="H886" s="125"/>
      <c r="I886" s="121"/>
      <c r="J886" s="121"/>
      <c r="K886" s="125"/>
      <c r="L886" s="121"/>
      <c r="M886" s="121"/>
      <c r="N886" s="125"/>
      <c r="O886" s="125"/>
      <c r="P886" s="125"/>
      <c r="Q886" s="125"/>
    </row>
    <row r="887" spans="3:17" ht="30" customHeight="1">
      <c r="C887" s="121"/>
      <c r="D887" s="121"/>
      <c r="E887" s="125"/>
      <c r="F887" s="121"/>
      <c r="G887" s="121"/>
      <c r="H887" s="125"/>
      <c r="I887" s="121"/>
      <c r="J887" s="121"/>
      <c r="K887" s="125"/>
      <c r="L887" s="121"/>
      <c r="M887" s="121"/>
      <c r="N887" s="125"/>
      <c r="O887" s="125"/>
      <c r="P887" s="125"/>
      <c r="Q887" s="125"/>
    </row>
    <row r="888" spans="3:17" ht="30" customHeight="1">
      <c r="C888" s="121"/>
      <c r="D888" s="121"/>
      <c r="E888" s="125"/>
      <c r="F888" s="121"/>
      <c r="G888" s="121"/>
      <c r="H888" s="125"/>
      <c r="I888" s="121"/>
      <c r="J888" s="121"/>
      <c r="K888" s="125"/>
      <c r="L888" s="121"/>
      <c r="M888" s="121"/>
      <c r="N888" s="125"/>
      <c r="O888" s="125"/>
      <c r="P888" s="125"/>
      <c r="Q888" s="125"/>
    </row>
    <row r="889" spans="3:17" ht="30" customHeight="1">
      <c r="C889" s="121"/>
      <c r="D889" s="121"/>
      <c r="E889" s="125"/>
      <c r="F889" s="121"/>
      <c r="G889" s="121"/>
      <c r="H889" s="125"/>
      <c r="I889" s="121"/>
      <c r="J889" s="121"/>
      <c r="K889" s="125"/>
      <c r="L889" s="121"/>
      <c r="M889" s="121"/>
      <c r="N889" s="125"/>
      <c r="O889" s="125"/>
      <c r="P889" s="125"/>
      <c r="Q889" s="125"/>
    </row>
    <row r="890" spans="3:17" ht="30" customHeight="1">
      <c r="C890" s="121"/>
      <c r="D890" s="121"/>
      <c r="E890" s="125"/>
      <c r="F890" s="121"/>
      <c r="G890" s="121"/>
      <c r="H890" s="125"/>
      <c r="I890" s="121"/>
      <c r="J890" s="121"/>
      <c r="K890" s="125"/>
      <c r="L890" s="121"/>
      <c r="M890" s="121"/>
      <c r="N890" s="125"/>
      <c r="O890" s="125"/>
      <c r="P890" s="125"/>
      <c r="Q890" s="125"/>
    </row>
    <row r="891" spans="3:17" ht="30" customHeight="1">
      <c r="C891" s="121"/>
      <c r="D891" s="121"/>
      <c r="E891" s="125"/>
      <c r="F891" s="121"/>
      <c r="G891" s="121"/>
      <c r="H891" s="125"/>
      <c r="I891" s="121"/>
      <c r="J891" s="121"/>
      <c r="K891" s="125"/>
      <c r="L891" s="121"/>
      <c r="M891" s="121"/>
      <c r="N891" s="125"/>
      <c r="O891" s="125"/>
      <c r="P891" s="125"/>
      <c r="Q891" s="125"/>
    </row>
    <row r="892" spans="3:17" ht="30" customHeight="1">
      <c r="C892" s="121"/>
      <c r="D892" s="121"/>
      <c r="E892" s="125"/>
      <c r="F892" s="121"/>
      <c r="G892" s="121"/>
      <c r="H892" s="125"/>
      <c r="I892" s="121"/>
      <c r="J892" s="121"/>
      <c r="K892" s="125"/>
      <c r="L892" s="121"/>
      <c r="M892" s="121"/>
      <c r="N892" s="125"/>
      <c r="O892" s="125"/>
      <c r="P892" s="125"/>
      <c r="Q892" s="125"/>
    </row>
    <row r="893" spans="3:17" ht="30" customHeight="1">
      <c r="C893" s="121"/>
      <c r="D893" s="121"/>
      <c r="E893" s="125"/>
      <c r="F893" s="121"/>
      <c r="G893" s="121"/>
      <c r="H893" s="125"/>
      <c r="I893" s="121"/>
      <c r="J893" s="121"/>
      <c r="K893" s="125"/>
      <c r="L893" s="121"/>
      <c r="M893" s="121"/>
      <c r="N893" s="125"/>
      <c r="O893" s="125"/>
      <c r="P893" s="125"/>
      <c r="Q893" s="125"/>
    </row>
    <row r="894" spans="3:17" ht="30" customHeight="1">
      <c r="C894" s="121"/>
      <c r="D894" s="121"/>
      <c r="E894" s="125"/>
      <c r="F894" s="121"/>
      <c r="G894" s="121"/>
      <c r="H894" s="125"/>
      <c r="I894" s="121"/>
      <c r="J894" s="121"/>
      <c r="K894" s="125"/>
      <c r="L894" s="121"/>
      <c r="M894" s="121"/>
      <c r="N894" s="125"/>
      <c r="O894" s="125"/>
      <c r="P894" s="125"/>
      <c r="Q894" s="125"/>
    </row>
    <row r="895" spans="3:17" ht="30" customHeight="1">
      <c r="C895" s="121"/>
      <c r="D895" s="121"/>
      <c r="E895" s="125"/>
      <c r="F895" s="121"/>
      <c r="G895" s="121"/>
      <c r="H895" s="125"/>
      <c r="I895" s="121"/>
      <c r="J895" s="121"/>
      <c r="K895" s="125"/>
      <c r="L895" s="121"/>
      <c r="M895" s="121"/>
      <c r="N895" s="125"/>
      <c r="O895" s="125"/>
      <c r="P895" s="125"/>
      <c r="Q895" s="125"/>
    </row>
    <row r="896" spans="3:17" ht="30" customHeight="1">
      <c r="C896" s="121"/>
      <c r="D896" s="121"/>
      <c r="E896" s="125"/>
      <c r="F896" s="121"/>
      <c r="G896" s="121"/>
      <c r="H896" s="125"/>
      <c r="I896" s="121"/>
      <c r="J896" s="121"/>
      <c r="K896" s="125"/>
      <c r="L896" s="121"/>
      <c r="M896" s="121"/>
      <c r="N896" s="125"/>
      <c r="O896" s="125"/>
      <c r="P896" s="125"/>
      <c r="Q896" s="125"/>
    </row>
    <row r="897" spans="3:17" ht="30" customHeight="1">
      <c r="C897" s="121"/>
      <c r="D897" s="121"/>
      <c r="E897" s="125"/>
      <c r="F897" s="121"/>
      <c r="G897" s="121"/>
      <c r="H897" s="125"/>
      <c r="I897" s="121"/>
      <c r="J897" s="121"/>
      <c r="K897" s="125"/>
      <c r="L897" s="121"/>
      <c r="M897" s="121"/>
      <c r="N897" s="125"/>
      <c r="O897" s="125"/>
      <c r="P897" s="125"/>
      <c r="Q897" s="125"/>
    </row>
    <row r="898" spans="3:17" ht="30" customHeight="1">
      <c r="C898" s="121"/>
      <c r="D898" s="121"/>
      <c r="E898" s="125"/>
      <c r="F898" s="121"/>
      <c r="G898" s="121"/>
      <c r="H898" s="125"/>
      <c r="I898" s="121"/>
      <c r="J898" s="121"/>
      <c r="K898" s="125"/>
      <c r="L898" s="121"/>
      <c r="M898" s="121"/>
      <c r="N898" s="125"/>
      <c r="O898" s="125"/>
      <c r="P898" s="125"/>
      <c r="Q898" s="125"/>
    </row>
    <row r="899" spans="3:17" ht="30" customHeight="1">
      <c r="C899" s="121"/>
      <c r="D899" s="121"/>
      <c r="E899" s="125"/>
      <c r="F899" s="121"/>
      <c r="G899" s="121"/>
      <c r="H899" s="125"/>
      <c r="I899" s="121"/>
      <c r="J899" s="121"/>
      <c r="K899" s="125"/>
      <c r="L899" s="121"/>
      <c r="M899" s="121"/>
      <c r="N899" s="125"/>
      <c r="O899" s="125"/>
      <c r="P899" s="125"/>
      <c r="Q899" s="125"/>
    </row>
    <row r="900" spans="3:17" ht="30" customHeight="1">
      <c r="C900" s="121"/>
      <c r="D900" s="121"/>
      <c r="E900" s="125"/>
      <c r="F900" s="121"/>
      <c r="G900" s="121"/>
      <c r="H900" s="125"/>
      <c r="I900" s="121"/>
      <c r="J900" s="121"/>
      <c r="K900" s="125"/>
      <c r="L900" s="121"/>
      <c r="M900" s="121"/>
      <c r="N900" s="125"/>
      <c r="O900" s="125"/>
      <c r="P900" s="125"/>
      <c r="Q900" s="125"/>
    </row>
    <row r="901" spans="3:17" ht="30" customHeight="1">
      <c r="C901" s="121"/>
      <c r="D901" s="121"/>
      <c r="E901" s="125"/>
      <c r="F901" s="121"/>
      <c r="G901" s="121"/>
      <c r="H901" s="125"/>
      <c r="I901" s="121"/>
      <c r="J901" s="121"/>
      <c r="K901" s="125"/>
      <c r="L901" s="121"/>
      <c r="M901" s="121"/>
      <c r="N901" s="125"/>
      <c r="O901" s="125"/>
      <c r="P901" s="125"/>
      <c r="Q901" s="125"/>
    </row>
    <row r="902" spans="3:17" ht="30" customHeight="1">
      <c r="C902" s="121"/>
      <c r="D902" s="121"/>
      <c r="E902" s="125"/>
      <c r="F902" s="121"/>
      <c r="G902" s="121"/>
      <c r="H902" s="125"/>
      <c r="I902" s="121"/>
      <c r="J902" s="121"/>
      <c r="K902" s="125"/>
      <c r="L902" s="121"/>
      <c r="M902" s="121"/>
      <c r="N902" s="125"/>
      <c r="O902" s="125"/>
      <c r="P902" s="125"/>
      <c r="Q902" s="125"/>
    </row>
    <row r="903" spans="3:17" ht="30" customHeight="1">
      <c r="C903" s="121"/>
      <c r="D903" s="121"/>
      <c r="E903" s="125"/>
      <c r="F903" s="121"/>
      <c r="G903" s="121"/>
      <c r="H903" s="125"/>
      <c r="I903" s="121"/>
      <c r="J903" s="121"/>
      <c r="K903" s="125"/>
      <c r="L903" s="121"/>
      <c r="M903" s="121"/>
      <c r="N903" s="125"/>
      <c r="O903" s="125"/>
      <c r="P903" s="125"/>
      <c r="Q903" s="125"/>
    </row>
    <row r="904" spans="3:17" ht="30" customHeight="1">
      <c r="C904" s="121"/>
      <c r="D904" s="121"/>
      <c r="E904" s="125"/>
      <c r="F904" s="121"/>
      <c r="G904" s="121"/>
      <c r="H904" s="125"/>
      <c r="I904" s="121"/>
      <c r="J904" s="121"/>
      <c r="K904" s="125"/>
      <c r="L904" s="121"/>
      <c r="M904" s="121"/>
      <c r="N904" s="125"/>
      <c r="O904" s="125"/>
      <c r="P904" s="125"/>
      <c r="Q904" s="125"/>
    </row>
    <row r="905" spans="3:17" ht="30" customHeight="1">
      <c r="C905" s="121"/>
      <c r="D905" s="121"/>
      <c r="E905" s="125"/>
      <c r="F905" s="121"/>
      <c r="G905" s="121"/>
      <c r="H905" s="125"/>
      <c r="I905" s="121"/>
      <c r="J905" s="121"/>
      <c r="K905" s="125"/>
      <c r="L905" s="121"/>
      <c r="M905" s="121"/>
      <c r="N905" s="125"/>
      <c r="O905" s="125"/>
      <c r="P905" s="125"/>
      <c r="Q905" s="125"/>
    </row>
    <row r="906" spans="3:17" ht="30" customHeight="1">
      <c r="C906" s="121"/>
      <c r="D906" s="121"/>
      <c r="E906" s="125"/>
      <c r="F906" s="121"/>
      <c r="G906" s="121"/>
      <c r="H906" s="125"/>
      <c r="I906" s="121"/>
      <c r="J906" s="121"/>
      <c r="K906" s="125"/>
      <c r="L906" s="121"/>
      <c r="M906" s="121"/>
      <c r="N906" s="125"/>
      <c r="O906" s="125"/>
      <c r="P906" s="125"/>
      <c r="Q906" s="125"/>
    </row>
    <row r="907" spans="3:17" ht="30" customHeight="1">
      <c r="C907" s="121"/>
      <c r="D907" s="121"/>
      <c r="E907" s="125"/>
      <c r="F907" s="121"/>
      <c r="G907" s="121"/>
      <c r="H907" s="125"/>
      <c r="I907" s="121"/>
      <c r="J907" s="121"/>
      <c r="K907" s="125"/>
      <c r="L907" s="121"/>
      <c r="M907" s="121"/>
      <c r="N907" s="125"/>
      <c r="O907" s="125"/>
      <c r="P907" s="125"/>
      <c r="Q907" s="125"/>
    </row>
    <row r="908" spans="3:17" ht="30" customHeight="1">
      <c r="C908" s="121"/>
      <c r="D908" s="121"/>
      <c r="E908" s="125"/>
      <c r="F908" s="121"/>
      <c r="G908" s="121"/>
      <c r="H908" s="125"/>
      <c r="I908" s="121"/>
      <c r="J908" s="121"/>
      <c r="K908" s="125"/>
      <c r="L908" s="121"/>
      <c r="M908" s="121"/>
      <c r="N908" s="125"/>
      <c r="O908" s="125"/>
      <c r="P908" s="125"/>
      <c r="Q908" s="125"/>
    </row>
    <row r="909" spans="3:17" ht="30" customHeight="1">
      <c r="C909" s="121"/>
      <c r="D909" s="121"/>
      <c r="E909" s="125"/>
      <c r="F909" s="121"/>
      <c r="G909" s="121"/>
      <c r="H909" s="125"/>
      <c r="I909" s="121"/>
      <c r="J909" s="121"/>
      <c r="K909" s="125"/>
      <c r="L909" s="121"/>
      <c r="M909" s="121"/>
      <c r="N909" s="125"/>
      <c r="O909" s="125"/>
      <c r="P909" s="125"/>
      <c r="Q909" s="125"/>
    </row>
    <row r="910" spans="3:17" ht="30" customHeight="1">
      <c r="C910" s="121"/>
      <c r="D910" s="121"/>
      <c r="E910" s="125"/>
      <c r="F910" s="121"/>
      <c r="G910" s="121"/>
      <c r="H910" s="125"/>
      <c r="I910" s="121"/>
      <c r="J910" s="121"/>
      <c r="K910" s="125"/>
      <c r="L910" s="121"/>
      <c r="M910" s="121"/>
      <c r="N910" s="125"/>
      <c r="O910" s="125"/>
      <c r="P910" s="125"/>
      <c r="Q910" s="125"/>
    </row>
    <row r="911" spans="3:17" ht="30" customHeight="1">
      <c r="C911" s="121"/>
      <c r="D911" s="121"/>
      <c r="E911" s="125"/>
      <c r="F911" s="121"/>
      <c r="G911" s="121"/>
      <c r="H911" s="125"/>
      <c r="I911" s="121"/>
      <c r="J911" s="121"/>
      <c r="K911" s="125"/>
      <c r="L911" s="121"/>
      <c r="M911" s="121"/>
      <c r="N911" s="125"/>
      <c r="O911" s="125"/>
      <c r="P911" s="125"/>
      <c r="Q911" s="125"/>
    </row>
    <row r="912" spans="3:17" ht="30" customHeight="1">
      <c r="C912" s="121"/>
      <c r="D912" s="121"/>
      <c r="E912" s="125"/>
      <c r="F912" s="121"/>
      <c r="G912" s="121"/>
      <c r="H912" s="125"/>
      <c r="I912" s="121"/>
      <c r="J912" s="121"/>
      <c r="K912" s="125"/>
      <c r="L912" s="121"/>
      <c r="M912" s="121"/>
      <c r="N912" s="125"/>
      <c r="O912" s="125"/>
      <c r="P912" s="125"/>
      <c r="Q912" s="125"/>
    </row>
    <row r="913" spans="3:17" ht="30" customHeight="1">
      <c r="C913" s="121"/>
      <c r="D913" s="121"/>
      <c r="E913" s="125"/>
      <c r="F913" s="121"/>
      <c r="G913" s="121"/>
      <c r="H913" s="125"/>
      <c r="I913" s="121"/>
      <c r="J913" s="121"/>
      <c r="K913" s="125"/>
      <c r="L913" s="121"/>
      <c r="M913" s="121"/>
      <c r="N913" s="125"/>
      <c r="O913" s="125"/>
      <c r="P913" s="125"/>
      <c r="Q913" s="125"/>
    </row>
    <row r="914" spans="3:17" ht="30" customHeight="1">
      <c r="C914" s="121"/>
      <c r="D914" s="121"/>
      <c r="E914" s="125"/>
      <c r="F914" s="121"/>
      <c r="G914" s="121"/>
      <c r="H914" s="125"/>
      <c r="I914" s="121"/>
      <c r="J914" s="121"/>
      <c r="K914" s="125"/>
      <c r="L914" s="121"/>
      <c r="M914" s="121"/>
      <c r="N914" s="125"/>
      <c r="O914" s="125"/>
      <c r="P914" s="125"/>
      <c r="Q914" s="125"/>
    </row>
    <row r="915" spans="3:17" ht="30" customHeight="1">
      <c r="C915" s="121"/>
      <c r="D915" s="121"/>
      <c r="E915" s="125"/>
      <c r="F915" s="121"/>
      <c r="G915" s="121"/>
      <c r="H915" s="125"/>
      <c r="I915" s="121"/>
      <c r="J915" s="121"/>
      <c r="K915" s="125"/>
      <c r="L915" s="121"/>
      <c r="M915" s="121"/>
      <c r="N915" s="125"/>
      <c r="O915" s="125"/>
      <c r="P915" s="125"/>
      <c r="Q915" s="125"/>
    </row>
    <row r="916" spans="3:17" ht="30" customHeight="1">
      <c r="C916" s="121"/>
      <c r="D916" s="121"/>
      <c r="E916" s="125"/>
      <c r="F916" s="121"/>
      <c r="G916" s="121"/>
      <c r="H916" s="125"/>
      <c r="I916" s="121"/>
      <c r="J916" s="121"/>
      <c r="K916" s="125"/>
      <c r="L916" s="121"/>
      <c r="M916" s="121"/>
      <c r="N916" s="125"/>
      <c r="O916" s="125"/>
      <c r="P916" s="125"/>
      <c r="Q916" s="125"/>
    </row>
    <row r="917" spans="3:17" ht="30" customHeight="1">
      <c r="C917" s="121"/>
      <c r="D917" s="121"/>
      <c r="E917" s="125"/>
      <c r="F917" s="121"/>
      <c r="G917" s="121"/>
      <c r="H917" s="125"/>
      <c r="I917" s="121"/>
      <c r="J917" s="121"/>
      <c r="K917" s="125"/>
      <c r="L917" s="121"/>
      <c r="M917" s="121"/>
      <c r="N917" s="125"/>
      <c r="O917" s="125"/>
      <c r="P917" s="125"/>
      <c r="Q917" s="125"/>
    </row>
    <row r="918" spans="3:17" ht="30" customHeight="1">
      <c r="C918" s="121"/>
      <c r="D918" s="121"/>
      <c r="E918" s="125"/>
      <c r="F918" s="121"/>
      <c r="G918" s="121"/>
      <c r="H918" s="125"/>
      <c r="I918" s="121"/>
      <c r="J918" s="121"/>
      <c r="K918" s="125"/>
      <c r="L918" s="121"/>
      <c r="M918" s="121"/>
      <c r="N918" s="125"/>
      <c r="O918" s="125"/>
      <c r="P918" s="125"/>
      <c r="Q918" s="125"/>
    </row>
    <row r="919" spans="3:17" ht="30" customHeight="1">
      <c r="C919" s="121"/>
      <c r="D919" s="121"/>
      <c r="E919" s="125"/>
      <c r="F919" s="121"/>
      <c r="G919" s="121"/>
      <c r="H919" s="125"/>
      <c r="I919" s="121"/>
      <c r="J919" s="121"/>
      <c r="K919" s="125"/>
      <c r="L919" s="121"/>
      <c r="M919" s="121"/>
      <c r="N919" s="125"/>
      <c r="O919" s="125"/>
      <c r="P919" s="125"/>
      <c r="Q919" s="125"/>
    </row>
    <row r="920" spans="3:17" ht="30" customHeight="1">
      <c r="C920" s="121"/>
      <c r="D920" s="121"/>
      <c r="E920" s="125"/>
      <c r="F920" s="121"/>
      <c r="G920" s="121"/>
      <c r="H920" s="125"/>
      <c r="I920" s="121"/>
      <c r="J920" s="121"/>
      <c r="K920" s="125"/>
      <c r="L920" s="121"/>
      <c r="M920" s="121"/>
      <c r="N920" s="125"/>
      <c r="O920" s="125"/>
      <c r="P920" s="125"/>
      <c r="Q920" s="125"/>
    </row>
    <row r="921" spans="3:17" ht="30" customHeight="1">
      <c r="C921" s="121"/>
      <c r="D921" s="121"/>
      <c r="E921" s="125"/>
      <c r="F921" s="121"/>
      <c r="G921" s="121"/>
      <c r="H921" s="125"/>
      <c r="I921" s="121"/>
      <c r="J921" s="121"/>
      <c r="K921" s="125"/>
      <c r="L921" s="121"/>
      <c r="M921" s="121"/>
      <c r="N921" s="125"/>
      <c r="O921" s="125"/>
      <c r="P921" s="125"/>
      <c r="Q921" s="125"/>
    </row>
    <row r="922" spans="3:17" ht="30" customHeight="1">
      <c r="C922" s="121"/>
      <c r="D922" s="121"/>
      <c r="E922" s="125"/>
      <c r="F922" s="121"/>
      <c r="G922" s="121"/>
      <c r="H922" s="125"/>
      <c r="I922" s="121"/>
      <c r="J922" s="121"/>
      <c r="K922" s="125"/>
      <c r="L922" s="121"/>
      <c r="M922" s="121"/>
      <c r="N922" s="125"/>
      <c r="O922" s="125"/>
      <c r="P922" s="125"/>
      <c r="Q922" s="125"/>
    </row>
    <row r="923" spans="3:17" ht="30" customHeight="1">
      <c r="C923" s="121"/>
      <c r="D923" s="121"/>
      <c r="E923" s="125"/>
      <c r="F923" s="121"/>
      <c r="G923" s="121"/>
      <c r="H923" s="125"/>
      <c r="I923" s="121"/>
      <c r="J923" s="121"/>
      <c r="K923" s="125"/>
      <c r="L923" s="121"/>
      <c r="M923" s="121"/>
      <c r="N923" s="125"/>
      <c r="O923" s="125"/>
      <c r="P923" s="125"/>
      <c r="Q923" s="125"/>
    </row>
    <row r="924" spans="3:17" ht="30" customHeight="1">
      <c r="C924" s="121"/>
      <c r="D924" s="121"/>
      <c r="E924" s="125"/>
      <c r="F924" s="121"/>
      <c r="G924" s="121"/>
      <c r="H924" s="125"/>
      <c r="I924" s="121"/>
      <c r="J924" s="121"/>
      <c r="K924" s="125"/>
      <c r="L924" s="121"/>
      <c r="M924" s="121"/>
      <c r="N924" s="125"/>
      <c r="O924" s="125"/>
      <c r="P924" s="125"/>
      <c r="Q924" s="125"/>
    </row>
    <row r="925" spans="3:17" ht="30" customHeight="1">
      <c r="C925" s="121"/>
      <c r="D925" s="121"/>
      <c r="E925" s="125"/>
      <c r="F925" s="121"/>
      <c r="G925" s="121"/>
      <c r="H925" s="125"/>
      <c r="I925" s="121"/>
      <c r="J925" s="121"/>
      <c r="K925" s="125"/>
      <c r="L925" s="121"/>
      <c r="M925" s="121"/>
      <c r="N925" s="125"/>
      <c r="O925" s="125"/>
      <c r="P925" s="125"/>
      <c r="Q925" s="125"/>
    </row>
    <row r="926" spans="3:17" ht="30" customHeight="1">
      <c r="C926" s="121"/>
      <c r="D926" s="121"/>
      <c r="E926" s="125"/>
      <c r="F926" s="121"/>
      <c r="G926" s="121"/>
      <c r="H926" s="125"/>
      <c r="I926" s="121"/>
      <c r="J926" s="121"/>
      <c r="K926" s="125"/>
      <c r="L926" s="121"/>
      <c r="M926" s="121"/>
      <c r="N926" s="125"/>
      <c r="O926" s="125"/>
      <c r="P926" s="125"/>
      <c r="Q926" s="125"/>
    </row>
    <row r="927" spans="3:17" ht="30" customHeight="1">
      <c r="C927" s="121"/>
      <c r="D927" s="121"/>
      <c r="E927" s="125"/>
      <c r="F927" s="121"/>
      <c r="G927" s="121"/>
      <c r="H927" s="125"/>
      <c r="I927" s="121"/>
      <c r="J927" s="121"/>
      <c r="K927" s="125"/>
      <c r="L927" s="121"/>
      <c r="M927" s="121"/>
      <c r="N927" s="125"/>
      <c r="O927" s="125"/>
      <c r="P927" s="125"/>
      <c r="Q927" s="125"/>
    </row>
    <row r="928" spans="3:17" ht="30" customHeight="1">
      <c r="C928" s="121"/>
      <c r="D928" s="121"/>
      <c r="E928" s="125"/>
      <c r="F928" s="121"/>
      <c r="G928" s="121"/>
      <c r="H928" s="125"/>
      <c r="I928" s="121"/>
      <c r="J928" s="121"/>
      <c r="K928" s="125"/>
      <c r="L928" s="121"/>
      <c r="M928" s="121"/>
      <c r="N928" s="125"/>
      <c r="O928" s="125"/>
      <c r="P928" s="125"/>
      <c r="Q928" s="125"/>
    </row>
    <row r="929" spans="3:17" ht="30" customHeight="1">
      <c r="C929" s="121"/>
      <c r="D929" s="121"/>
      <c r="E929" s="125"/>
      <c r="F929" s="121"/>
      <c r="G929" s="121"/>
      <c r="H929" s="125"/>
      <c r="I929" s="121"/>
      <c r="J929" s="121"/>
      <c r="K929" s="125"/>
      <c r="L929" s="121"/>
      <c r="M929" s="121"/>
      <c r="N929" s="125"/>
      <c r="O929" s="125"/>
      <c r="P929" s="125"/>
      <c r="Q929" s="125"/>
    </row>
    <row r="930" spans="3:17" ht="30" customHeight="1">
      <c r="C930" s="121"/>
      <c r="D930" s="121"/>
      <c r="E930" s="125"/>
      <c r="F930" s="121"/>
      <c r="G930" s="121"/>
      <c r="H930" s="125"/>
      <c r="I930" s="121"/>
      <c r="J930" s="121"/>
      <c r="K930" s="125"/>
      <c r="L930" s="121"/>
      <c r="M930" s="121"/>
      <c r="N930" s="125"/>
      <c r="O930" s="125"/>
      <c r="P930" s="125"/>
      <c r="Q930" s="125"/>
    </row>
    <row r="931" spans="3:17" ht="30" customHeight="1">
      <c r="C931" s="121"/>
      <c r="D931" s="121"/>
      <c r="E931" s="125"/>
      <c r="F931" s="121"/>
      <c r="G931" s="121"/>
      <c r="H931" s="125"/>
      <c r="I931" s="121"/>
      <c r="J931" s="121"/>
      <c r="K931" s="125"/>
      <c r="L931" s="121"/>
      <c r="M931" s="121"/>
      <c r="N931" s="125"/>
      <c r="O931" s="125"/>
      <c r="P931" s="125"/>
      <c r="Q931" s="125"/>
    </row>
    <row r="932" spans="3:17" ht="30" customHeight="1">
      <c r="C932" s="121"/>
      <c r="D932" s="121"/>
      <c r="E932" s="125"/>
      <c r="F932" s="121"/>
      <c r="G932" s="121"/>
      <c r="H932" s="125"/>
      <c r="I932" s="121"/>
      <c r="J932" s="121"/>
      <c r="K932" s="125"/>
      <c r="L932" s="121"/>
      <c r="M932" s="121"/>
      <c r="N932" s="125"/>
      <c r="O932" s="125"/>
      <c r="P932" s="125"/>
      <c r="Q932" s="125"/>
    </row>
    <row r="933" spans="3:17" ht="30" customHeight="1">
      <c r="C933" s="121"/>
      <c r="D933" s="121"/>
      <c r="E933" s="125"/>
      <c r="F933" s="121"/>
      <c r="G933" s="121"/>
      <c r="H933" s="125"/>
      <c r="I933" s="121"/>
      <c r="J933" s="121"/>
      <c r="K933" s="125"/>
      <c r="L933" s="121"/>
      <c r="M933" s="121"/>
      <c r="N933" s="125"/>
      <c r="O933" s="125"/>
      <c r="P933" s="125"/>
      <c r="Q933" s="125"/>
    </row>
    <row r="934" spans="3:17" ht="30" customHeight="1">
      <c r="C934" s="121"/>
      <c r="D934" s="121"/>
      <c r="E934" s="125"/>
      <c r="F934" s="121"/>
      <c r="G934" s="121"/>
      <c r="H934" s="125"/>
      <c r="I934" s="121"/>
      <c r="J934" s="121"/>
      <c r="K934" s="125"/>
      <c r="L934" s="121"/>
      <c r="M934" s="121"/>
      <c r="N934" s="125"/>
      <c r="O934" s="125"/>
      <c r="P934" s="125"/>
      <c r="Q934" s="125"/>
    </row>
    <row r="935" spans="3:17" ht="30" customHeight="1">
      <c r="C935" s="121"/>
      <c r="D935" s="121"/>
      <c r="E935" s="125"/>
      <c r="F935" s="121"/>
      <c r="G935" s="121"/>
      <c r="H935" s="125"/>
      <c r="I935" s="121"/>
      <c r="J935" s="121"/>
      <c r="K935" s="125"/>
      <c r="L935" s="121"/>
      <c r="M935" s="121"/>
      <c r="N935" s="125"/>
      <c r="O935" s="125"/>
      <c r="P935" s="125"/>
      <c r="Q935" s="125"/>
    </row>
    <row r="936" spans="3:17" ht="30" customHeight="1">
      <c r="C936" s="121"/>
      <c r="D936" s="121"/>
      <c r="E936" s="125"/>
      <c r="F936" s="121"/>
      <c r="G936" s="121"/>
      <c r="H936" s="125"/>
      <c r="I936" s="121"/>
      <c r="J936" s="121"/>
      <c r="K936" s="125"/>
      <c r="L936" s="121"/>
      <c r="M936" s="121"/>
      <c r="N936" s="125"/>
      <c r="O936" s="125"/>
      <c r="P936" s="125"/>
      <c r="Q936" s="125"/>
    </row>
    <row r="937" spans="3:17" ht="30" customHeight="1">
      <c r="C937" s="121"/>
      <c r="D937" s="121"/>
      <c r="E937" s="125"/>
      <c r="F937" s="121"/>
      <c r="G937" s="121"/>
      <c r="H937" s="125"/>
      <c r="I937" s="121"/>
      <c r="J937" s="121"/>
      <c r="K937" s="125"/>
      <c r="L937" s="121"/>
      <c r="M937" s="121"/>
      <c r="N937" s="125"/>
      <c r="O937" s="125"/>
      <c r="P937" s="125"/>
      <c r="Q937" s="125"/>
    </row>
    <row r="938" spans="3:17" ht="30" customHeight="1">
      <c r="C938" s="121"/>
      <c r="D938" s="121"/>
      <c r="E938" s="125"/>
      <c r="F938" s="121"/>
      <c r="G938" s="121"/>
      <c r="H938" s="125"/>
      <c r="I938" s="121"/>
      <c r="J938" s="121"/>
      <c r="K938" s="125"/>
      <c r="L938" s="121"/>
      <c r="M938" s="121"/>
      <c r="N938" s="125"/>
      <c r="O938" s="125"/>
      <c r="P938" s="125"/>
      <c r="Q938" s="125"/>
    </row>
    <row r="939" spans="3:17" ht="30" customHeight="1">
      <c r="C939" s="121"/>
      <c r="D939" s="121"/>
      <c r="E939" s="125"/>
      <c r="F939" s="121"/>
      <c r="G939" s="121"/>
      <c r="H939" s="125"/>
      <c r="I939" s="121"/>
      <c r="J939" s="121"/>
      <c r="K939" s="125"/>
      <c r="L939" s="121"/>
      <c r="M939" s="121"/>
      <c r="N939" s="125"/>
      <c r="O939" s="125"/>
      <c r="P939" s="125"/>
      <c r="Q939" s="125"/>
    </row>
    <row r="940" spans="3:17" ht="30" customHeight="1">
      <c r="C940" s="121"/>
      <c r="D940" s="121"/>
      <c r="E940" s="125"/>
      <c r="F940" s="121"/>
      <c r="G940" s="121"/>
      <c r="H940" s="125"/>
      <c r="I940" s="121"/>
      <c r="J940" s="121"/>
      <c r="K940" s="125"/>
      <c r="L940" s="121"/>
      <c r="M940" s="121"/>
      <c r="N940" s="125"/>
      <c r="O940" s="125"/>
      <c r="P940" s="125"/>
      <c r="Q940" s="125"/>
    </row>
    <row r="941" spans="3:17" ht="30" customHeight="1">
      <c r="C941" s="121"/>
      <c r="D941" s="121"/>
      <c r="E941" s="125"/>
      <c r="F941" s="121"/>
      <c r="G941" s="121"/>
      <c r="H941" s="125"/>
      <c r="I941" s="121"/>
      <c r="J941" s="121"/>
      <c r="K941" s="125"/>
      <c r="L941" s="121"/>
      <c r="M941" s="121"/>
      <c r="N941" s="125"/>
      <c r="O941" s="125"/>
      <c r="P941" s="125"/>
      <c r="Q941" s="125"/>
    </row>
    <row r="942" spans="3:17" ht="30" customHeight="1">
      <c r="C942" s="121"/>
      <c r="D942" s="121"/>
      <c r="E942" s="125"/>
      <c r="F942" s="121"/>
      <c r="G942" s="121"/>
      <c r="H942" s="125"/>
      <c r="I942" s="121"/>
      <c r="J942" s="121"/>
      <c r="K942" s="125"/>
      <c r="L942" s="121"/>
      <c r="M942" s="121"/>
      <c r="N942" s="125"/>
      <c r="O942" s="125"/>
      <c r="P942" s="125"/>
      <c r="Q942" s="125"/>
    </row>
    <row r="943" spans="3:17" ht="30" customHeight="1">
      <c r="C943" s="121"/>
      <c r="D943" s="121"/>
      <c r="E943" s="125"/>
      <c r="F943" s="121"/>
      <c r="G943" s="121"/>
      <c r="H943" s="125"/>
      <c r="I943" s="121"/>
      <c r="J943" s="121"/>
      <c r="K943" s="125"/>
      <c r="L943" s="121"/>
      <c r="M943" s="121"/>
      <c r="N943" s="125"/>
      <c r="O943" s="125"/>
      <c r="P943" s="125"/>
      <c r="Q943" s="125"/>
    </row>
    <row r="944" spans="3:17" ht="30" customHeight="1">
      <c r="C944" s="121"/>
      <c r="D944" s="121"/>
      <c r="E944" s="125"/>
      <c r="F944" s="121"/>
      <c r="G944" s="121"/>
      <c r="H944" s="125"/>
      <c r="I944" s="121"/>
      <c r="J944" s="121"/>
      <c r="K944" s="125"/>
      <c r="L944" s="121"/>
      <c r="M944" s="121"/>
      <c r="N944" s="125"/>
      <c r="O944" s="125"/>
      <c r="P944" s="125"/>
      <c r="Q944" s="125"/>
    </row>
    <row r="945" spans="3:17" ht="30" customHeight="1">
      <c r="C945" s="121"/>
      <c r="D945" s="121"/>
      <c r="E945" s="125"/>
      <c r="F945" s="121"/>
      <c r="G945" s="121"/>
      <c r="H945" s="125"/>
      <c r="I945" s="121"/>
      <c r="J945" s="121"/>
      <c r="K945" s="125"/>
      <c r="L945" s="121"/>
      <c r="M945" s="121"/>
      <c r="N945" s="125"/>
      <c r="O945" s="125"/>
      <c r="P945" s="125"/>
      <c r="Q945" s="125"/>
    </row>
    <row r="946" spans="3:17" ht="30" customHeight="1">
      <c r="C946" s="121"/>
      <c r="D946" s="121"/>
      <c r="E946" s="125"/>
      <c r="F946" s="121"/>
      <c r="G946" s="121"/>
      <c r="H946" s="125"/>
      <c r="I946" s="121"/>
      <c r="J946" s="121"/>
      <c r="K946" s="125"/>
      <c r="L946" s="121"/>
      <c r="M946" s="121"/>
      <c r="N946" s="125"/>
      <c r="O946" s="125"/>
      <c r="P946" s="125"/>
      <c r="Q946" s="125"/>
    </row>
    <row r="947" spans="3:17" ht="30" customHeight="1">
      <c r="C947" s="121"/>
      <c r="D947" s="121"/>
      <c r="E947" s="125"/>
      <c r="F947" s="121"/>
      <c r="G947" s="121"/>
      <c r="H947" s="125"/>
      <c r="I947" s="121"/>
      <c r="J947" s="121"/>
      <c r="K947" s="125"/>
      <c r="L947" s="121"/>
      <c r="M947" s="121"/>
      <c r="N947" s="125"/>
      <c r="O947" s="125"/>
      <c r="P947" s="125"/>
      <c r="Q947" s="125"/>
    </row>
    <row r="948" spans="3:17" ht="30" customHeight="1">
      <c r="C948" s="121"/>
      <c r="D948" s="121"/>
      <c r="E948" s="125"/>
      <c r="F948" s="121"/>
      <c r="G948" s="121"/>
      <c r="H948" s="125"/>
      <c r="I948" s="121"/>
      <c r="J948" s="121"/>
      <c r="K948" s="125"/>
      <c r="L948" s="121"/>
      <c r="M948" s="121"/>
      <c r="N948" s="125"/>
      <c r="O948" s="125"/>
      <c r="P948" s="125"/>
      <c r="Q948" s="125"/>
    </row>
    <row r="949" spans="3:17" ht="30" customHeight="1">
      <c r="C949" s="121"/>
      <c r="D949" s="121"/>
      <c r="E949" s="125"/>
      <c r="F949" s="121"/>
      <c r="G949" s="121"/>
      <c r="H949" s="125"/>
      <c r="I949" s="121"/>
      <c r="J949" s="121"/>
      <c r="K949" s="125"/>
      <c r="L949" s="121"/>
      <c r="M949" s="121"/>
      <c r="N949" s="125"/>
      <c r="O949" s="125"/>
      <c r="P949" s="125"/>
      <c r="Q949" s="125"/>
    </row>
    <row r="950" spans="3:17" ht="30" customHeight="1">
      <c r="C950" s="121"/>
      <c r="D950" s="121"/>
      <c r="E950" s="125"/>
      <c r="F950" s="121"/>
      <c r="G950" s="121"/>
      <c r="H950" s="125"/>
      <c r="I950" s="121"/>
      <c r="J950" s="121"/>
      <c r="K950" s="125"/>
      <c r="L950" s="121"/>
      <c r="M950" s="121"/>
      <c r="N950" s="125"/>
      <c r="O950" s="125"/>
      <c r="P950" s="125"/>
      <c r="Q950" s="125"/>
    </row>
    <row r="951" spans="3:17" ht="30" customHeight="1">
      <c r="C951" s="121"/>
      <c r="D951" s="121"/>
      <c r="E951" s="125"/>
      <c r="F951" s="121"/>
      <c r="G951" s="121"/>
      <c r="H951" s="125"/>
      <c r="I951" s="121"/>
      <c r="J951" s="121"/>
      <c r="K951" s="125"/>
      <c r="L951" s="121"/>
      <c r="M951" s="121"/>
      <c r="N951" s="125"/>
      <c r="O951" s="125"/>
      <c r="P951" s="125"/>
      <c r="Q951" s="125"/>
    </row>
    <row r="952" spans="3:17" ht="30" customHeight="1">
      <c r="C952" s="121"/>
      <c r="D952" s="121"/>
      <c r="E952" s="125"/>
      <c r="F952" s="121"/>
      <c r="G952" s="121"/>
      <c r="H952" s="125"/>
      <c r="I952" s="121"/>
      <c r="J952" s="121"/>
      <c r="K952" s="125"/>
      <c r="L952" s="121"/>
      <c r="M952" s="121"/>
      <c r="N952" s="125"/>
      <c r="O952" s="125"/>
      <c r="P952" s="125"/>
      <c r="Q952" s="125"/>
    </row>
    <row r="953" spans="3:17" ht="30" customHeight="1">
      <c r="C953" s="121"/>
      <c r="D953" s="121"/>
      <c r="E953" s="125"/>
      <c r="F953" s="121"/>
      <c r="G953" s="121"/>
      <c r="H953" s="125"/>
      <c r="I953" s="121"/>
      <c r="J953" s="121"/>
      <c r="K953" s="125"/>
      <c r="L953" s="121"/>
      <c r="M953" s="121"/>
      <c r="N953" s="125"/>
      <c r="O953" s="125"/>
      <c r="P953" s="125"/>
      <c r="Q953" s="125"/>
    </row>
    <row r="954" spans="3:17" ht="30" customHeight="1">
      <c r="C954" s="121"/>
      <c r="D954" s="121"/>
      <c r="E954" s="125"/>
      <c r="F954" s="121"/>
      <c r="G954" s="121"/>
      <c r="H954" s="125"/>
      <c r="I954" s="121"/>
      <c r="J954" s="121"/>
      <c r="K954" s="125"/>
      <c r="L954" s="121"/>
      <c r="M954" s="121"/>
      <c r="N954" s="125"/>
      <c r="O954" s="125"/>
      <c r="P954" s="125"/>
      <c r="Q954" s="125"/>
    </row>
  </sheetData>
  <sheetProtection algorithmName="SHA-512" hashValue="LBZen5TXgoMcPKHY8qQITDIbbQyWxJtAlK4u8A9IaZGR65Xc5mynFpHWgLiHLhgQPpLDE1zIYzqEYs2JUHYYSQ==" saltValue="j/F2HNNS0MYiy2gaznRp3Q==" spinCount="100000" sheet="1" objects="1" scenarios="1" formatColumns="0" formatRows="0" insertColumns="0" insertRows="0" insertHyperlinks="0" deleteColumns="0" deleteRows="0" selectLockedCells="1" sort="0" autoFilter="0"/>
  <mergeCells count="8">
    <mergeCell ref="L5:M5"/>
    <mergeCell ref="L6:M6"/>
    <mergeCell ref="C5:D5"/>
    <mergeCell ref="C6:D6"/>
    <mergeCell ref="F5:G5"/>
    <mergeCell ref="F6:G6"/>
    <mergeCell ref="I5:J5"/>
    <mergeCell ref="I6:J6"/>
  </mergeCells>
  <conditionalFormatting sqref="F6">
    <cfRule type="cellIs" dxfId="5" priority="4" operator="between">
      <formula>0</formula>
      <formula>0.5</formula>
    </cfRule>
    <cfRule type="cellIs" dxfId="4" priority="5" operator="between">
      <formula>0.801</formula>
      <formula>1</formula>
    </cfRule>
    <cfRule type="cellIs" dxfId="3" priority="6" operator="between">
      <formula>0.501</formula>
      <formula>0.8</formula>
    </cfRule>
  </conditionalFormatting>
  <conditionalFormatting sqref="L6">
    <cfRule type="cellIs" dxfId="2" priority="1" operator="between">
      <formula>0</formula>
      <formula>0.5</formula>
    </cfRule>
    <cfRule type="cellIs" dxfId="1" priority="2" operator="between">
      <formula>0.801</formula>
      <formula>1</formula>
    </cfRule>
    <cfRule type="cellIs" dxfId="0" priority="3" operator="between">
      <formula>0.501</formula>
      <formula>0.8</formula>
    </cfRule>
  </conditionalFormatting>
  <dataValidations disablePrompts="1" count="1">
    <dataValidation type="list" allowBlank="1" showInputMessage="1" showErrorMessage="1" sqref="D5" xr:uid="{A10A671B-4ECA-4A0D-BAFF-4BAB84E7B8BB}">
      <formula1>Problema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5"/>
  <dimension ref="C1:Q19"/>
  <sheetViews>
    <sheetView showGridLines="0" zoomScale="90" zoomScaleNormal="90" zoomScalePageLayoutView="80" workbookViewId="0">
      <pane ySplit="2" topLeftCell="A3" activePane="bottomLeft" state="frozen"/>
      <selection activeCell="C3" sqref="C3"/>
      <selection pane="bottomLeft" activeCell="C8" sqref="C8"/>
    </sheetView>
  </sheetViews>
  <sheetFormatPr defaultColWidth="11" defaultRowHeight="15.6"/>
  <cols>
    <col min="1" max="1" width="2.09765625" customWidth="1"/>
    <col min="2" max="2" width="1.3984375" customWidth="1"/>
    <col min="3" max="3" width="12" customWidth="1"/>
    <col min="4" max="4" width="34.3984375" bestFit="1" customWidth="1"/>
    <col min="5" max="7" width="27.3984375" customWidth="1"/>
    <col min="8" max="8" width="12.59765625" customWidth="1"/>
    <col min="9" max="9" width="27.3984375" customWidth="1"/>
    <col min="10" max="10" width="5.59765625" customWidth="1"/>
    <col min="11" max="11" width="11" customWidth="1"/>
    <col min="15" max="15" width="11" customWidth="1"/>
    <col min="20" max="20" width="5.09765625" customWidth="1"/>
  </cols>
  <sheetData>
    <row r="1" spans="3:17" s="1" customFormat="1" ht="39" customHeight="1"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6"/>
    </row>
    <row r="2" spans="3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3:17" s="210" customFormat="1" ht="45" customHeight="1">
      <c r="C3" s="219" t="s">
        <v>215</v>
      </c>
      <c r="D3" s="232"/>
      <c r="E3" s="208"/>
      <c r="F3" s="208"/>
      <c r="G3" s="208"/>
      <c r="H3" s="208"/>
      <c r="I3" s="209"/>
      <c r="J3" s="209"/>
      <c r="K3" s="209"/>
      <c r="L3" s="209"/>
      <c r="M3" s="209"/>
      <c r="N3" s="209"/>
      <c r="O3" s="209"/>
      <c r="P3" s="209"/>
      <c r="Q3" s="209"/>
    </row>
    <row r="4" spans="3:17" ht="13.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3:17" ht="50.1" customHeight="1">
      <c r="C5" s="16" t="s">
        <v>214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3:17" ht="27" customHeight="1">
      <c r="C6" s="18" t="s">
        <v>10</v>
      </c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3:17" ht="27" customHeight="1">
      <c r="C7" s="282" t="s">
        <v>0</v>
      </c>
      <c r="D7" s="282"/>
      <c r="E7" s="282"/>
      <c r="F7" s="282"/>
      <c r="G7" s="282"/>
      <c r="H7" s="282"/>
      <c r="I7" s="20"/>
      <c r="J7" s="20"/>
      <c r="K7" s="20"/>
      <c r="L7" s="20"/>
      <c r="M7" s="26"/>
    </row>
    <row r="8" spans="3:17" ht="36" customHeight="1">
      <c r="C8" s="24" t="s">
        <v>1</v>
      </c>
      <c r="D8" s="23" t="s">
        <v>154</v>
      </c>
      <c r="E8" s="277" t="s">
        <v>159</v>
      </c>
      <c r="F8" s="278"/>
      <c r="G8" s="278"/>
      <c r="H8" s="278"/>
      <c r="I8" s="279"/>
      <c r="J8" s="21"/>
    </row>
    <row r="9" spans="3:17" ht="8.1" customHeight="1">
      <c r="C9" s="280"/>
      <c r="D9" s="280"/>
      <c r="E9" s="280"/>
      <c r="F9" s="280"/>
      <c r="G9" s="283"/>
      <c r="H9" s="280"/>
      <c r="I9" s="280"/>
    </row>
    <row r="10" spans="3:17" ht="36" customHeight="1">
      <c r="C10" s="24" t="s">
        <v>2</v>
      </c>
      <c r="D10" s="23" t="s">
        <v>155</v>
      </c>
      <c r="E10" s="277" t="s">
        <v>160</v>
      </c>
      <c r="F10" s="278"/>
      <c r="G10" s="278"/>
      <c r="H10" s="278"/>
      <c r="I10" s="279"/>
      <c r="J10" s="21"/>
    </row>
    <row r="11" spans="3:17" ht="8.1" customHeight="1">
      <c r="C11" s="280"/>
      <c r="D11" s="280"/>
      <c r="E11" s="280"/>
      <c r="F11" s="280"/>
      <c r="G11" s="280"/>
      <c r="H11" s="280"/>
      <c r="I11" s="280"/>
    </row>
    <row r="12" spans="3:17" ht="36" customHeight="1">
      <c r="C12" s="24" t="s">
        <v>3</v>
      </c>
      <c r="D12" s="23" t="s">
        <v>153</v>
      </c>
      <c r="E12" s="277" t="s">
        <v>162</v>
      </c>
      <c r="F12" s="278"/>
      <c r="G12" s="278"/>
      <c r="H12" s="278"/>
      <c r="I12" s="279"/>
      <c r="J12" s="21"/>
    </row>
    <row r="13" spans="3:17" ht="8.1" customHeight="1">
      <c r="C13" s="280"/>
      <c r="D13" s="280"/>
      <c r="E13" s="280"/>
      <c r="F13" s="280"/>
      <c r="G13" s="280"/>
      <c r="H13" s="280"/>
      <c r="I13" s="280"/>
    </row>
    <row r="14" spans="3:17" ht="36" customHeight="1">
      <c r="C14" s="24" t="s">
        <v>4</v>
      </c>
      <c r="D14" s="23" t="s">
        <v>156</v>
      </c>
      <c r="E14" s="277" t="s">
        <v>161</v>
      </c>
      <c r="F14" s="278"/>
      <c r="G14" s="278"/>
      <c r="H14" s="278"/>
      <c r="I14" s="279"/>
      <c r="J14" s="21"/>
    </row>
    <row r="15" spans="3:17" ht="8.1" customHeight="1">
      <c r="C15" s="280"/>
      <c r="D15" s="280"/>
      <c r="E15" s="280"/>
      <c r="F15" s="280"/>
      <c r="G15" s="280"/>
      <c r="H15" s="280"/>
      <c r="I15" s="280"/>
    </row>
    <row r="16" spans="3:17" ht="36" customHeight="1">
      <c r="C16" s="24" t="s">
        <v>5</v>
      </c>
      <c r="D16" s="23" t="s">
        <v>157</v>
      </c>
      <c r="E16" s="277" t="s">
        <v>163</v>
      </c>
      <c r="F16" s="278"/>
      <c r="G16" s="278"/>
      <c r="H16" s="278"/>
      <c r="I16" s="279"/>
      <c r="J16" s="21"/>
    </row>
    <row r="17" spans="3:10" ht="8.25" customHeight="1">
      <c r="C17" s="280"/>
      <c r="D17" s="280"/>
      <c r="E17" s="280"/>
      <c r="F17" s="280"/>
      <c r="G17" s="280"/>
      <c r="H17" s="280"/>
      <c r="I17" s="280"/>
    </row>
    <row r="18" spans="3:10" ht="36" customHeight="1">
      <c r="C18" s="24" t="s">
        <v>26</v>
      </c>
      <c r="D18" s="23" t="s">
        <v>158</v>
      </c>
      <c r="E18" s="277" t="s">
        <v>27</v>
      </c>
      <c r="F18" s="278"/>
      <c r="G18" s="278"/>
      <c r="H18" s="278"/>
      <c r="I18" s="279"/>
      <c r="J18" s="21"/>
    </row>
    <row r="19" spans="3:10" ht="8.25" customHeight="1">
      <c r="C19" s="280"/>
      <c r="D19" s="280"/>
      <c r="E19" s="280"/>
      <c r="F19" s="280"/>
      <c r="G19" s="280"/>
      <c r="H19" s="280"/>
      <c r="I19" s="280"/>
    </row>
  </sheetData>
  <sheetProtection algorithmName="SHA-512" hashValue="Nj0v4sa/bTOO91KW2190aoYHKVr+LEeUgKgAL9/HByuOr+MCuHDW6p+oYvpZ4qXy9kQG48KZCavoSKJjNCZvvQ==" saltValue="Mht36R6MTzmKR3jfYSXH3A==" spinCount="100000" sheet="1" objects="1" scenarios="1" formatColumns="0" formatRows="0" insertColumns="0" insertRows="0" insertHyperlinks="0" deleteColumns="0" deleteRows="0" selectLockedCells="1" sort="0" autoFilter="0"/>
  <mergeCells count="18">
    <mergeCell ref="K1:L1"/>
    <mergeCell ref="C15:I15"/>
    <mergeCell ref="C17:I17"/>
    <mergeCell ref="C7:H7"/>
    <mergeCell ref="C9:I9"/>
    <mergeCell ref="C11:I11"/>
    <mergeCell ref="C13:I13"/>
    <mergeCell ref="E8:I8"/>
    <mergeCell ref="E10:I10"/>
    <mergeCell ref="E12:I12"/>
    <mergeCell ref="E14:I14"/>
    <mergeCell ref="E16:I16"/>
    <mergeCell ref="E18:I18"/>
    <mergeCell ref="C19:I19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26"/>
  <dimension ref="C1:L12"/>
  <sheetViews>
    <sheetView showGridLines="0" zoomScale="90" zoomScaleNormal="90" zoomScalePageLayoutView="80" workbookViewId="0">
      <pane ySplit="2" topLeftCell="A3" activePane="bottomLeft" state="frozen"/>
      <selection activeCell="C3" sqref="C3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85.09765625" customWidth="1"/>
    <col min="4" max="4" width="2.8984375" customWidth="1"/>
    <col min="5" max="5" width="85.09765625" customWidth="1"/>
    <col min="6" max="7" width="1.5" customWidth="1"/>
    <col min="10" max="10" width="11" customWidth="1"/>
    <col min="15" max="15" width="5.09765625" customWidth="1"/>
  </cols>
  <sheetData>
    <row r="1" spans="3:12" s="1" customFormat="1" ht="39" customHeight="1">
      <c r="C1" s="281"/>
      <c r="D1" s="281"/>
      <c r="E1" s="281"/>
      <c r="F1" s="281"/>
      <c r="H1" s="6"/>
    </row>
    <row r="2" spans="3:12" s="2" customFormat="1" ht="30" customHeight="1">
      <c r="D2" s="3"/>
      <c r="E2" s="4"/>
      <c r="F2" s="4"/>
      <c r="G2" s="5"/>
      <c r="H2" s="5"/>
      <c r="I2" s="5"/>
      <c r="J2" s="5"/>
      <c r="K2" s="5"/>
      <c r="L2" s="5"/>
    </row>
    <row r="3" spans="3:12" s="210" customFormat="1" ht="45" customHeight="1">
      <c r="C3" s="219" t="s">
        <v>215</v>
      </c>
      <c r="D3" s="232"/>
      <c r="E3" s="208"/>
      <c r="F3" s="208"/>
      <c r="G3" s="209"/>
      <c r="H3" s="209"/>
      <c r="I3" s="209"/>
      <c r="J3" s="209"/>
      <c r="K3" s="209"/>
      <c r="L3" s="209"/>
    </row>
    <row r="4" spans="3:12" ht="19.5" customHeight="1">
      <c r="D4" s="7"/>
      <c r="E4" s="8"/>
      <c r="F4" s="8"/>
      <c r="G4" s="9"/>
      <c r="H4" s="9"/>
      <c r="I4" s="9"/>
      <c r="J4" s="9"/>
      <c r="K4" s="9"/>
      <c r="L4" s="9"/>
    </row>
    <row r="5" spans="3:12" ht="28.5" customHeight="1">
      <c r="C5" s="13" t="s">
        <v>11</v>
      </c>
      <c r="E5" s="13" t="s">
        <v>17</v>
      </c>
    </row>
    <row r="6" spans="3:12" ht="69.75" customHeight="1">
      <c r="C6" s="27" t="s">
        <v>13</v>
      </c>
      <c r="D6" s="14"/>
      <c r="E6" s="27" t="s">
        <v>18</v>
      </c>
      <c r="F6" s="15"/>
    </row>
    <row r="7" spans="3:12" ht="7.5" customHeight="1"/>
    <row r="8" spans="3:12" ht="28.5" customHeight="1">
      <c r="C8" s="13" t="s">
        <v>12</v>
      </c>
      <c r="D8" s="14"/>
      <c r="E8" s="13" t="s">
        <v>24</v>
      </c>
    </row>
    <row r="9" spans="3:12" ht="69.75" customHeight="1">
      <c r="C9" s="27" t="s">
        <v>14</v>
      </c>
      <c r="E9" s="27" t="s">
        <v>25</v>
      </c>
    </row>
    <row r="10" spans="3:12" ht="7.5" customHeight="1"/>
    <row r="11" spans="3:12" ht="28.5" customHeight="1">
      <c r="C11" s="13" t="s">
        <v>15</v>
      </c>
      <c r="E11" s="13" t="s">
        <v>19</v>
      </c>
    </row>
    <row r="12" spans="3:12" ht="69.75" customHeight="1">
      <c r="C12" s="27" t="s">
        <v>16</v>
      </c>
      <c r="E12" s="27" t="s">
        <v>20</v>
      </c>
    </row>
  </sheetData>
  <sheetProtection algorithmName="SHA-512" hashValue="Gl4jxuwS/YeWI07uXbTRnSS/UZXLI3PteFJOsYvaSmiISsNvQaKl3rxbIlHfZxJ/5sN3D6Wsnh86G7Vj4rEQOg==" saltValue="RtIQWG8CFEdg1rTO2ICH1g==" spinCount="100000" sheet="1" objects="1" scenarios="1" formatColumns="0" formatRows="0" insertColumns="0" insertRows="0" insertHyperlinks="0" deleteColumns="0" deleteRows="0" selectLockedCells="1" sort="0" autoFilter="0"/>
  <mergeCells count="2">
    <mergeCell ref="C1:D1"/>
    <mergeCell ref="E1:F1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7"/>
  <dimension ref="A1:Q14"/>
  <sheetViews>
    <sheetView showGridLines="0" zoomScale="90" zoomScaleNormal="90" zoomScalePageLayoutView="80" workbookViewId="0">
      <pane ySplit="2" topLeftCell="A3" activePane="bottomLeft" state="frozen"/>
      <selection activeCell="C3" sqref="C3"/>
      <selection pane="bottomLeft" activeCell="D5" sqref="D5"/>
    </sheetView>
  </sheetViews>
  <sheetFormatPr defaultColWidth="11" defaultRowHeight="15.6"/>
  <cols>
    <col min="1" max="1" width="2.09765625" customWidth="1"/>
    <col min="2" max="2" width="1.3984375" customWidth="1"/>
    <col min="3" max="3" width="6.8984375" customWidth="1"/>
    <col min="4" max="4" width="63.09765625" customWidth="1"/>
    <col min="5" max="5" width="15.3984375" customWidth="1"/>
    <col min="6" max="10" width="27.3984375" customWidth="1"/>
    <col min="11" max="11" width="11" customWidth="1"/>
    <col min="15" max="15" width="11" customWidth="1"/>
    <col min="20" max="20" width="5.09765625" customWidth="1"/>
  </cols>
  <sheetData>
    <row r="1" spans="1:17" s="1" customFormat="1" ht="39" customHeight="1">
      <c r="A1" s="22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6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210" customFormat="1" ht="45" customHeight="1">
      <c r="C3" s="219" t="s">
        <v>215</v>
      </c>
      <c r="D3" s="232"/>
      <c r="E3" s="208"/>
      <c r="F3" s="208"/>
      <c r="G3" s="208"/>
      <c r="H3" s="208"/>
      <c r="I3" s="209"/>
      <c r="J3" s="209"/>
      <c r="K3" s="209"/>
      <c r="L3" s="209"/>
      <c r="M3" s="209"/>
      <c r="N3" s="209"/>
      <c r="O3" s="209"/>
      <c r="P3" s="209"/>
      <c r="Q3" s="209"/>
    </row>
    <row r="4" spans="1:17" ht="23.2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1:17" ht="30" customHeight="1">
      <c r="C5" s="10">
        <v>1</v>
      </c>
      <c r="D5" s="25" t="s">
        <v>6</v>
      </c>
      <c r="E5" s="8"/>
    </row>
    <row r="6" spans="1:17" ht="29.25" customHeight="1">
      <c r="C6" s="284"/>
      <c r="D6" s="284"/>
      <c r="E6" s="8"/>
      <c r="F6" s="11"/>
      <c r="G6" s="11"/>
      <c r="H6" s="11"/>
      <c r="I6" s="11"/>
    </row>
    <row r="7" spans="1:17" ht="30" customHeight="1">
      <c r="C7" s="10">
        <v>2</v>
      </c>
      <c r="D7" s="25" t="s">
        <v>7</v>
      </c>
      <c r="E7" s="8"/>
    </row>
    <row r="8" spans="1:17" ht="29.25" customHeight="1">
      <c r="C8" s="284"/>
      <c r="D8" s="284"/>
      <c r="E8" s="8"/>
      <c r="F8" s="11"/>
      <c r="G8" s="11"/>
      <c r="H8" s="11"/>
      <c r="I8" s="11"/>
    </row>
    <row r="9" spans="1:17" ht="30" customHeight="1">
      <c r="C9" s="10">
        <v>3</v>
      </c>
      <c r="D9" s="25" t="s">
        <v>8</v>
      </c>
      <c r="E9" s="8"/>
    </row>
    <row r="10" spans="1:17" ht="29.25" customHeight="1">
      <c r="C10" s="284"/>
      <c r="D10" s="284"/>
      <c r="E10" s="8"/>
      <c r="F10" s="11"/>
      <c r="G10" s="11"/>
      <c r="H10" s="11"/>
      <c r="I10" s="11"/>
    </row>
    <row r="11" spans="1:17" ht="30" customHeight="1">
      <c r="C11" s="10">
        <v>4</v>
      </c>
      <c r="D11" s="25" t="s">
        <v>22</v>
      </c>
      <c r="E11" s="8"/>
      <c r="H11" s="12" t="s">
        <v>21</v>
      </c>
    </row>
    <row r="12" spans="1:17" ht="29.25" customHeight="1">
      <c r="C12" s="284"/>
      <c r="D12" s="284"/>
      <c r="E12" s="8"/>
      <c r="F12" s="11"/>
      <c r="G12" s="11"/>
      <c r="H12" s="11"/>
      <c r="I12" s="11"/>
    </row>
    <row r="13" spans="1:17" ht="30" customHeight="1">
      <c r="C13" s="10">
        <v>5</v>
      </c>
      <c r="D13" s="25" t="s">
        <v>9</v>
      </c>
      <c r="E13" s="8"/>
    </row>
    <row r="14" spans="1:17" ht="29.25" customHeight="1">
      <c r="C14" s="284"/>
      <c r="D14" s="284"/>
      <c r="E14" s="11"/>
      <c r="F14" s="11"/>
      <c r="G14" s="11"/>
      <c r="H14" s="11"/>
      <c r="I14" s="11"/>
    </row>
  </sheetData>
  <sheetProtection algorithmName="SHA-512" hashValue="H+ltBjWjBi13EShsSQg7oC0EotmPrx8urDqGZQzvVtzE54JNsLLWw5gtYvuSfk4lOGanucnz0lD9PbMWB260UA==" saltValue="GhOJexeftd6xpoH4S3Jtzg==" spinCount="100000" sheet="1" objects="1" scenarios="1" formatColumns="0" formatRows="0" insertColumns="0" insertRows="0" insertHyperlinks="0" deleteColumns="0" deleteRows="0" selectLockedCells="1" sort="0" autoFilter="0"/>
  <mergeCells count="10">
    <mergeCell ref="C1:D1"/>
    <mergeCell ref="E1:F1"/>
    <mergeCell ref="G1:H1"/>
    <mergeCell ref="I1:J1"/>
    <mergeCell ref="K1:L1"/>
    <mergeCell ref="C14:D14"/>
    <mergeCell ref="C12:D12"/>
    <mergeCell ref="C10:D10"/>
    <mergeCell ref="C8:D8"/>
    <mergeCell ref="C6:D6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ilha28"/>
  <dimension ref="B1:Q5"/>
  <sheetViews>
    <sheetView showGridLines="0" zoomScale="90" zoomScaleNormal="90" zoomScalePageLayoutView="80" workbookViewId="0">
      <pane ySplit="2" topLeftCell="A3" activePane="bottomLeft" state="frozen"/>
      <selection activeCell="C3" sqref="C3"/>
      <selection pane="bottomLeft" activeCell="C3" sqref="C3"/>
    </sheetView>
  </sheetViews>
  <sheetFormatPr defaultColWidth="11" defaultRowHeight="15.6"/>
  <cols>
    <col min="1" max="1" width="2.09765625" customWidth="1"/>
    <col min="2" max="2" width="1.3984375" customWidth="1"/>
    <col min="3" max="3" width="44" bestFit="1" customWidth="1"/>
    <col min="4" max="6" width="27.3984375" customWidth="1"/>
    <col min="7" max="7" width="25.5" customWidth="1"/>
    <col min="8" max="10" width="27.3984375" customWidth="1"/>
    <col min="11" max="11" width="11" customWidth="1"/>
    <col min="15" max="15" width="11" customWidth="1"/>
    <col min="20" max="20" width="5.09765625" customWidth="1"/>
  </cols>
  <sheetData>
    <row r="1" spans="2:17" s="1" customFormat="1" ht="39" customHeight="1">
      <c r="B1" s="206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6"/>
    </row>
    <row r="2" spans="2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2:17" s="210" customFormat="1" ht="45" customHeight="1">
      <c r="C3" s="219" t="s">
        <v>215</v>
      </c>
      <c r="D3" s="232"/>
      <c r="E3" s="208"/>
      <c r="F3" s="208"/>
      <c r="G3" s="208"/>
      <c r="H3" s="208"/>
      <c r="I3" s="209"/>
      <c r="J3" s="209"/>
      <c r="K3" s="209"/>
      <c r="L3" s="209"/>
      <c r="M3" s="209"/>
      <c r="N3" s="209"/>
      <c r="O3" s="209"/>
      <c r="P3" s="209"/>
      <c r="Q3" s="209"/>
    </row>
    <row r="4" spans="2:17" ht="13.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2:17" ht="38.25" customHeight="1">
      <c r="C5" s="285" t="s">
        <v>23</v>
      </c>
      <c r="D5" s="285"/>
      <c r="E5" s="285"/>
      <c r="F5" s="285"/>
      <c r="G5" s="285"/>
    </row>
  </sheetData>
  <sheetProtection algorithmName="SHA-512" hashValue="sETbG2u+MV+DvmEtdmSxhwETGzKZ7yjHg53OXSBj15++XCxHde95NQJQOSeeoSz5UGpTGWtUv4hoVY0GMknndA==" saltValue="Mm6UAn99neyXBJZr4jQGLA==" spinCount="100000" sheet="1" objects="1" scenarios="1" formatColumns="0" formatRows="0" insertColumns="0" insertRows="0" insertHyperlinks="0" deleteColumns="0" deleteRows="0" selectLockedCells="1" sort="0" autoFilter="0"/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4795-8825-4FCF-827C-4567957F5448}">
  <dimension ref="C1:H55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31.3984375" customWidth="1"/>
    <col min="4" max="4" width="26.5" customWidth="1"/>
    <col min="5" max="5" width="19.09765625" customWidth="1"/>
    <col min="6" max="6" width="36.69921875" customWidth="1"/>
    <col min="7" max="7" width="43" customWidth="1"/>
    <col min="8" max="22" width="10.69921875" customWidth="1"/>
  </cols>
  <sheetData>
    <row r="1" spans="3:8" s="1" customFormat="1" ht="39" customHeight="1"/>
    <row r="2" spans="3:8" s="2" customFormat="1" ht="30" customHeight="1">
      <c r="C2" s="4"/>
      <c r="D2" s="37"/>
      <c r="E2" s="5"/>
      <c r="F2" s="5"/>
      <c r="G2" s="5"/>
      <c r="H2" s="5"/>
    </row>
    <row r="3" spans="3:8" s="210" customFormat="1" ht="45" customHeight="1">
      <c r="C3" s="211" t="s">
        <v>215</v>
      </c>
      <c r="D3" s="212"/>
      <c r="E3" s="209"/>
      <c r="F3" s="209"/>
      <c r="G3" s="209"/>
      <c r="H3" s="209"/>
    </row>
    <row r="4" spans="3:8" ht="15" customHeight="1" thickBot="1">
      <c r="C4" s="8"/>
      <c r="D4" s="9"/>
      <c r="E4" s="9"/>
      <c r="F4" s="9"/>
      <c r="G4" s="9"/>
      <c r="H4" s="9"/>
    </row>
    <row r="5" spans="3:8" ht="30" customHeight="1" thickTop="1" thickBot="1">
      <c r="C5" s="57" t="s">
        <v>34</v>
      </c>
      <c r="D5" s="57" t="s">
        <v>36</v>
      </c>
      <c r="E5" s="57" t="s">
        <v>37</v>
      </c>
      <c r="F5" s="57" t="s">
        <v>38</v>
      </c>
      <c r="G5" s="57" t="s">
        <v>39</v>
      </c>
    </row>
    <row r="6" spans="3:8" ht="30" customHeight="1" thickTop="1">
      <c r="C6" s="61" t="s">
        <v>130</v>
      </c>
      <c r="D6" s="62" t="s">
        <v>134</v>
      </c>
      <c r="E6" s="63">
        <v>98749651516</v>
      </c>
      <c r="F6" s="64" t="s">
        <v>142</v>
      </c>
      <c r="G6" s="59" t="s">
        <v>138</v>
      </c>
    </row>
    <row r="7" spans="3:8" ht="30" customHeight="1">
      <c r="C7" s="38" t="s">
        <v>131</v>
      </c>
      <c r="D7" s="40" t="s">
        <v>135</v>
      </c>
      <c r="E7" s="42">
        <v>78965482135</v>
      </c>
      <c r="F7" s="43" t="s">
        <v>143</v>
      </c>
      <c r="G7" s="35" t="s">
        <v>139</v>
      </c>
    </row>
    <row r="8" spans="3:8" ht="30" customHeight="1">
      <c r="C8" s="39" t="s">
        <v>132</v>
      </c>
      <c r="D8" s="41" t="s">
        <v>136</v>
      </c>
      <c r="E8" s="42">
        <v>23548679542</v>
      </c>
      <c r="F8" s="43" t="s">
        <v>144</v>
      </c>
      <c r="G8" s="36" t="s">
        <v>140</v>
      </c>
    </row>
    <row r="9" spans="3:8" ht="30" customHeight="1">
      <c r="C9" s="39" t="s">
        <v>133</v>
      </c>
      <c r="D9" s="41" t="s">
        <v>137</v>
      </c>
      <c r="E9" s="42">
        <v>35698741254</v>
      </c>
      <c r="F9" s="43" t="s">
        <v>145</v>
      </c>
      <c r="G9" s="36" t="s">
        <v>141</v>
      </c>
    </row>
    <row r="10" spans="3:8" ht="30" customHeight="1">
      <c r="C10" s="236"/>
      <c r="D10" s="237"/>
      <c r="E10" s="238"/>
      <c r="F10" s="239"/>
      <c r="G10" s="240"/>
    </row>
    <row r="11" spans="3:8" ht="30" customHeight="1">
      <c r="C11" s="236"/>
      <c r="D11" s="237"/>
      <c r="E11" s="238"/>
      <c r="F11" s="239"/>
      <c r="G11" s="240"/>
    </row>
    <row r="12" spans="3:8" ht="30" customHeight="1">
      <c r="C12" s="236"/>
      <c r="D12" s="237"/>
      <c r="E12" s="238"/>
      <c r="F12" s="239"/>
      <c r="G12" s="240"/>
    </row>
    <row r="13" spans="3:8" ht="30" customHeight="1">
      <c r="C13" s="236"/>
      <c r="D13" s="237"/>
      <c r="E13" s="238"/>
      <c r="F13" s="239"/>
      <c r="G13" s="240"/>
    </row>
    <row r="14" spans="3:8" ht="30" customHeight="1">
      <c r="C14" s="236"/>
      <c r="D14" s="237"/>
      <c r="E14" s="238"/>
      <c r="F14" s="239"/>
      <c r="G14" s="240"/>
    </row>
    <row r="15" spans="3:8" ht="30" customHeight="1">
      <c r="C15" s="236"/>
      <c r="D15" s="237"/>
      <c r="E15" s="238"/>
      <c r="F15" s="239"/>
      <c r="G15" s="240"/>
    </row>
    <row r="16" spans="3:8" ht="30" customHeight="1">
      <c r="C16" s="236"/>
      <c r="D16" s="237"/>
      <c r="E16" s="238"/>
      <c r="F16" s="239"/>
      <c r="G16" s="240"/>
    </row>
    <row r="17" spans="3:7" ht="30" customHeight="1">
      <c r="C17" s="236"/>
      <c r="D17" s="237"/>
      <c r="E17" s="238"/>
      <c r="F17" s="239"/>
      <c r="G17" s="240"/>
    </row>
    <row r="18" spans="3:7" ht="30" customHeight="1">
      <c r="C18" s="236"/>
      <c r="D18" s="237"/>
      <c r="E18" s="238"/>
      <c r="F18" s="239"/>
      <c r="G18" s="240"/>
    </row>
    <row r="19" spans="3:7" ht="30" customHeight="1">
      <c r="C19" s="236"/>
      <c r="D19" s="237"/>
      <c r="E19" s="238"/>
      <c r="F19" s="239"/>
      <c r="G19" s="240"/>
    </row>
    <row r="20" spans="3:7" ht="30" customHeight="1">
      <c r="C20" s="236"/>
      <c r="D20" s="237"/>
      <c r="E20" s="238"/>
      <c r="F20" s="239"/>
      <c r="G20" s="240"/>
    </row>
    <row r="21" spans="3:7" ht="30" customHeight="1">
      <c r="C21" s="236"/>
      <c r="D21" s="237"/>
      <c r="E21" s="238"/>
      <c r="F21" s="239"/>
      <c r="G21" s="240"/>
    </row>
    <row r="22" spans="3:7" ht="30" customHeight="1">
      <c r="C22" s="236"/>
      <c r="D22" s="237"/>
      <c r="E22" s="238"/>
      <c r="F22" s="239"/>
      <c r="G22" s="240"/>
    </row>
    <row r="23" spans="3:7" ht="30" customHeight="1">
      <c r="C23" s="236"/>
      <c r="D23" s="237"/>
      <c r="E23" s="238"/>
      <c r="F23" s="239"/>
      <c r="G23" s="240"/>
    </row>
    <row r="24" spans="3:7" ht="30" customHeight="1">
      <c r="C24" s="236"/>
      <c r="D24" s="237"/>
      <c r="E24" s="238"/>
      <c r="F24" s="239"/>
      <c r="G24" s="240"/>
    </row>
    <row r="25" spans="3:7" ht="30" customHeight="1">
      <c r="C25" s="236"/>
      <c r="D25" s="237"/>
      <c r="E25" s="238"/>
      <c r="F25" s="239"/>
      <c r="G25" s="240"/>
    </row>
    <row r="26" spans="3:7" ht="30" customHeight="1">
      <c r="C26" s="236"/>
      <c r="D26" s="237"/>
      <c r="E26" s="238"/>
      <c r="F26" s="239"/>
      <c r="G26" s="240"/>
    </row>
    <row r="27" spans="3:7" ht="30" customHeight="1">
      <c r="C27" s="236"/>
      <c r="D27" s="237"/>
      <c r="E27" s="238"/>
      <c r="F27" s="239"/>
      <c r="G27" s="240"/>
    </row>
    <row r="28" spans="3:7" ht="30" customHeight="1">
      <c r="C28" s="236"/>
      <c r="D28" s="237"/>
      <c r="E28" s="238"/>
      <c r="F28" s="239"/>
      <c r="G28" s="240"/>
    </row>
    <row r="29" spans="3:7" ht="30" customHeight="1">
      <c r="C29" s="236"/>
      <c r="D29" s="237"/>
      <c r="E29" s="238"/>
      <c r="F29" s="239"/>
      <c r="G29" s="240"/>
    </row>
    <row r="30" spans="3:7" ht="30" customHeight="1">
      <c r="C30" s="236"/>
      <c r="D30" s="237"/>
      <c r="E30" s="238"/>
      <c r="F30" s="239"/>
      <c r="G30" s="240"/>
    </row>
    <row r="31" spans="3:7" ht="30" customHeight="1">
      <c r="C31" s="236"/>
      <c r="D31" s="237"/>
      <c r="E31" s="238"/>
      <c r="F31" s="239"/>
      <c r="G31" s="240"/>
    </row>
    <row r="32" spans="3:7" ht="30" customHeight="1">
      <c r="C32" s="236"/>
      <c r="D32" s="237"/>
      <c r="E32" s="238"/>
      <c r="F32" s="239"/>
      <c r="G32" s="240"/>
    </row>
    <row r="33" spans="3:7" ht="30" customHeight="1">
      <c r="C33" s="236"/>
      <c r="D33" s="237"/>
      <c r="E33" s="238"/>
      <c r="F33" s="239"/>
      <c r="G33" s="240"/>
    </row>
    <row r="34" spans="3:7" ht="30" customHeight="1">
      <c r="C34" s="236"/>
      <c r="D34" s="237"/>
      <c r="E34" s="238"/>
      <c r="F34" s="239"/>
      <c r="G34" s="240"/>
    </row>
    <row r="35" spans="3:7" ht="30" customHeight="1">
      <c r="C35" s="236"/>
      <c r="D35" s="237"/>
      <c r="E35" s="238"/>
      <c r="F35" s="239"/>
      <c r="G35" s="240"/>
    </row>
    <row r="36" spans="3:7" ht="30" customHeight="1">
      <c r="C36" s="236"/>
      <c r="D36" s="237"/>
      <c r="E36" s="238"/>
      <c r="F36" s="239"/>
      <c r="G36" s="240"/>
    </row>
    <row r="37" spans="3:7" ht="30" customHeight="1">
      <c r="C37" s="236"/>
      <c r="D37" s="237"/>
      <c r="E37" s="238"/>
      <c r="F37" s="239"/>
      <c r="G37" s="240"/>
    </row>
    <row r="38" spans="3:7" ht="30" customHeight="1">
      <c r="C38" s="236"/>
      <c r="D38" s="237"/>
      <c r="E38" s="238"/>
      <c r="F38" s="239"/>
      <c r="G38" s="240"/>
    </row>
    <row r="39" spans="3:7" ht="30" customHeight="1">
      <c r="C39" s="236"/>
      <c r="D39" s="237"/>
      <c r="E39" s="238"/>
      <c r="F39" s="239"/>
      <c r="G39" s="240"/>
    </row>
    <row r="40" spans="3:7" ht="30" customHeight="1">
      <c r="C40" s="236"/>
      <c r="D40" s="237"/>
      <c r="E40" s="238"/>
      <c r="F40" s="239"/>
      <c r="G40" s="240"/>
    </row>
    <row r="41" spans="3:7" ht="30" customHeight="1">
      <c r="C41" s="236"/>
      <c r="D41" s="237"/>
      <c r="E41" s="238"/>
      <c r="F41" s="239"/>
      <c r="G41" s="240"/>
    </row>
    <row r="42" spans="3:7" ht="30" customHeight="1">
      <c r="C42" s="236"/>
      <c r="D42" s="237"/>
      <c r="E42" s="238"/>
      <c r="F42" s="239"/>
      <c r="G42" s="240"/>
    </row>
    <row r="43" spans="3:7" ht="30" customHeight="1">
      <c r="C43" s="236"/>
      <c r="D43" s="237"/>
      <c r="E43" s="238"/>
      <c r="F43" s="239"/>
      <c r="G43" s="240"/>
    </row>
    <row r="44" spans="3:7" ht="30" customHeight="1">
      <c r="C44" s="236"/>
      <c r="D44" s="237"/>
      <c r="E44" s="238"/>
      <c r="F44" s="239"/>
      <c r="G44" s="240"/>
    </row>
    <row r="45" spans="3:7" ht="30" customHeight="1">
      <c r="C45" s="236"/>
      <c r="D45" s="237"/>
      <c r="E45" s="238"/>
      <c r="F45" s="239"/>
      <c r="G45" s="240"/>
    </row>
    <row r="46" spans="3:7" ht="30" customHeight="1">
      <c r="C46" s="236"/>
      <c r="D46" s="237"/>
      <c r="E46" s="238"/>
      <c r="F46" s="239"/>
      <c r="G46" s="240"/>
    </row>
    <row r="47" spans="3:7" ht="30" customHeight="1">
      <c r="C47" s="236"/>
      <c r="D47" s="237"/>
      <c r="E47" s="238"/>
      <c r="F47" s="239"/>
      <c r="G47" s="240"/>
    </row>
    <row r="48" spans="3:7" ht="30" customHeight="1">
      <c r="C48" s="236"/>
      <c r="D48" s="237"/>
      <c r="E48" s="238"/>
      <c r="F48" s="239"/>
      <c r="G48" s="240"/>
    </row>
    <row r="49" spans="3:7" ht="30" customHeight="1">
      <c r="C49" s="236"/>
      <c r="D49" s="237"/>
      <c r="E49" s="238"/>
      <c r="F49" s="239"/>
      <c r="G49" s="240"/>
    </row>
    <row r="50" spans="3:7" ht="30" customHeight="1">
      <c r="C50" s="236"/>
      <c r="D50" s="237"/>
      <c r="E50" s="238"/>
      <c r="F50" s="239"/>
      <c r="G50" s="240"/>
    </row>
    <row r="51" spans="3:7" ht="30" customHeight="1">
      <c r="C51" s="236"/>
      <c r="D51" s="237"/>
      <c r="E51" s="238"/>
      <c r="F51" s="239"/>
      <c r="G51" s="240"/>
    </row>
    <row r="52" spans="3:7" ht="30" customHeight="1">
      <c r="C52" s="236"/>
      <c r="D52" s="237"/>
      <c r="E52" s="238"/>
      <c r="F52" s="239"/>
      <c r="G52" s="240"/>
    </row>
    <row r="53" spans="3:7" ht="30" customHeight="1">
      <c r="C53" s="236"/>
      <c r="D53" s="237"/>
      <c r="E53" s="238"/>
      <c r="F53" s="239"/>
      <c r="G53" s="240"/>
    </row>
    <row r="54" spans="3:7" ht="30" customHeight="1">
      <c r="C54" s="236"/>
      <c r="D54" s="237"/>
      <c r="E54" s="238"/>
      <c r="F54" s="239"/>
      <c r="G54" s="240"/>
    </row>
    <row r="55" spans="3:7" ht="30" customHeight="1">
      <c r="C55" s="236"/>
      <c r="D55" s="237"/>
      <c r="E55" s="238"/>
      <c r="F55" s="239"/>
      <c r="G55" s="240"/>
    </row>
  </sheetData>
  <sheetProtection algorithmName="SHA-512" hashValue="SfsQT8eDVXgR5yGfu2vSnw+ChWDCPiHEvwPuU/CQQtk+5/zOc4om9b/2B+CM5YWnGa8JOqIBL91FTTUMwtWr5Q==" saltValue="x28bZm/nqVmOrh3gJ5zdEg==" spinCount="100000" sheet="1" objects="1" scenarios="1" formatColumns="0" formatRows="0" insertColumns="0" insertRows="0" insertHyperlinks="0" deleteColumns="0" deleteRows="0" selectLockedCells="1" sort="0" autoFilter="0"/>
  <dataValidations count="1">
    <dataValidation type="list" allowBlank="1" showInputMessage="1" showErrorMessage="1" sqref="D6:D55" xr:uid="{DD3A0F01-6885-4D5F-BDA4-94A0F7A62609}">
      <formula1>AREAS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369A6-AC9A-4702-9A3A-4C74C2B294D4}">
  <dimension ref="C1:G200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38.3984375" customWidth="1"/>
    <col min="4" max="18" width="10.69921875" customWidth="1"/>
  </cols>
  <sheetData>
    <row r="1" spans="3:7" s="1" customFormat="1" ht="39" customHeight="1"/>
    <row r="2" spans="3:7" s="2" customFormat="1" ht="30" customHeight="1">
      <c r="C2" s="4"/>
      <c r="D2" s="5"/>
    </row>
    <row r="3" spans="3:7" s="210" customFormat="1" ht="45" customHeight="1">
      <c r="C3" s="211" t="s">
        <v>215</v>
      </c>
      <c r="D3" s="209"/>
    </row>
    <row r="4" spans="3:7" ht="15" customHeight="1" thickBot="1">
      <c r="C4" s="8"/>
      <c r="D4" s="9"/>
    </row>
    <row r="5" spans="3:7" ht="30" customHeight="1" thickTop="1" thickBot="1">
      <c r="C5" s="57" t="s">
        <v>35</v>
      </c>
    </row>
    <row r="6" spans="3:7" ht="30" customHeight="1" thickTop="1">
      <c r="C6" s="61" t="s">
        <v>134</v>
      </c>
    </row>
    <row r="7" spans="3:7" ht="30" customHeight="1">
      <c r="C7" s="38" t="s">
        <v>135</v>
      </c>
    </row>
    <row r="8" spans="3:7" ht="30" customHeight="1">
      <c r="C8" s="39" t="s">
        <v>137</v>
      </c>
    </row>
    <row r="9" spans="3:7" ht="30" customHeight="1">
      <c r="C9" s="39" t="s">
        <v>146</v>
      </c>
    </row>
    <row r="10" spans="3:7" ht="30" customHeight="1">
      <c r="C10" s="236" t="s">
        <v>136</v>
      </c>
      <c r="D10" s="242"/>
      <c r="E10" s="242"/>
      <c r="F10" s="242"/>
      <c r="G10" s="242"/>
    </row>
    <row r="11" spans="3:7" ht="30" customHeight="1">
      <c r="C11" s="241"/>
      <c r="D11" s="242"/>
      <c r="E11" s="242"/>
      <c r="F11" s="242"/>
      <c r="G11" s="242"/>
    </row>
    <row r="12" spans="3:7" ht="30" customHeight="1">
      <c r="C12" s="236"/>
      <c r="D12" s="242"/>
      <c r="E12" s="242"/>
      <c r="F12" s="242"/>
      <c r="G12" s="242"/>
    </row>
    <row r="13" spans="3:7" ht="30" customHeight="1">
      <c r="C13" s="236"/>
      <c r="D13" s="242"/>
      <c r="E13" s="242"/>
      <c r="F13" s="242"/>
      <c r="G13" s="242"/>
    </row>
    <row r="14" spans="3:7" ht="30" customHeight="1">
      <c r="C14" s="236"/>
      <c r="D14" s="242"/>
      <c r="E14" s="242"/>
      <c r="F14" s="242"/>
      <c r="G14" s="242"/>
    </row>
    <row r="15" spans="3:7" ht="30" customHeight="1">
      <c r="C15" s="236"/>
      <c r="D15" s="242"/>
      <c r="E15" s="242"/>
      <c r="F15" s="242"/>
      <c r="G15" s="242"/>
    </row>
    <row r="16" spans="3:7" ht="30" customHeight="1">
      <c r="C16" s="241"/>
      <c r="D16" s="242"/>
      <c r="E16" s="242"/>
      <c r="F16" s="242"/>
      <c r="G16" s="242"/>
    </row>
    <row r="17" spans="3:7" ht="30" customHeight="1">
      <c r="C17" s="236"/>
      <c r="D17" s="242"/>
      <c r="E17" s="242"/>
      <c r="F17" s="242"/>
      <c r="G17" s="242"/>
    </row>
    <row r="18" spans="3:7" ht="30" customHeight="1">
      <c r="C18" s="236"/>
      <c r="D18" s="242"/>
      <c r="E18" s="242"/>
      <c r="F18" s="242"/>
      <c r="G18" s="242"/>
    </row>
    <row r="19" spans="3:7" ht="30" customHeight="1">
      <c r="C19" s="236"/>
      <c r="D19" s="242"/>
      <c r="E19" s="242"/>
      <c r="F19" s="242"/>
      <c r="G19" s="242"/>
    </row>
    <row r="20" spans="3:7" ht="30" customHeight="1">
      <c r="C20" s="236"/>
      <c r="D20" s="242"/>
      <c r="E20" s="242"/>
      <c r="F20" s="242"/>
      <c r="G20" s="242"/>
    </row>
    <row r="21" spans="3:7" ht="30" customHeight="1">
      <c r="C21" s="241"/>
      <c r="D21" s="242"/>
      <c r="E21" s="242"/>
      <c r="F21" s="242"/>
      <c r="G21" s="242"/>
    </row>
    <row r="22" spans="3:7" ht="30" customHeight="1">
      <c r="C22" s="236"/>
      <c r="D22" s="242"/>
      <c r="E22" s="242"/>
      <c r="F22" s="242"/>
      <c r="G22" s="242"/>
    </row>
    <row r="23" spans="3:7" ht="30" customHeight="1">
      <c r="C23" s="236"/>
      <c r="D23" s="242"/>
      <c r="E23" s="242"/>
      <c r="F23" s="242"/>
      <c r="G23" s="242"/>
    </row>
    <row r="24" spans="3:7" ht="30" customHeight="1">
      <c r="C24" s="236"/>
      <c r="D24" s="242"/>
      <c r="E24" s="242"/>
      <c r="F24" s="242"/>
      <c r="G24" s="242"/>
    </row>
    <row r="25" spans="3:7" ht="30" customHeight="1">
      <c r="C25" s="236"/>
      <c r="D25" s="242"/>
      <c r="E25" s="242"/>
      <c r="F25" s="242"/>
      <c r="G25" s="242"/>
    </row>
    <row r="26" spans="3:7">
      <c r="C26" s="242"/>
      <c r="D26" s="242"/>
      <c r="E26" s="242"/>
      <c r="F26" s="242"/>
      <c r="G26" s="242"/>
    </row>
    <row r="27" spans="3:7">
      <c r="C27" s="242"/>
      <c r="D27" s="242"/>
      <c r="E27" s="242"/>
      <c r="F27" s="242"/>
      <c r="G27" s="242"/>
    </row>
    <row r="28" spans="3:7">
      <c r="C28" s="242"/>
      <c r="D28" s="242"/>
      <c r="E28" s="242"/>
      <c r="F28" s="242"/>
      <c r="G28" s="242"/>
    </row>
    <row r="29" spans="3:7">
      <c r="C29" s="242"/>
      <c r="D29" s="242"/>
      <c r="E29" s="242"/>
      <c r="F29" s="242"/>
      <c r="G29" s="242"/>
    </row>
    <row r="30" spans="3:7">
      <c r="C30" s="242"/>
      <c r="D30" s="242"/>
      <c r="E30" s="242"/>
      <c r="F30" s="242"/>
      <c r="G30" s="242"/>
    </row>
    <row r="31" spans="3:7">
      <c r="C31" s="242"/>
      <c r="D31" s="242"/>
      <c r="E31" s="242"/>
      <c r="F31" s="242"/>
      <c r="G31" s="242"/>
    </row>
    <row r="32" spans="3:7">
      <c r="C32" s="242"/>
      <c r="D32" s="242"/>
      <c r="E32" s="242"/>
      <c r="F32" s="242"/>
      <c r="G32" s="242"/>
    </row>
    <row r="33" spans="3:7">
      <c r="C33" s="242"/>
      <c r="D33" s="242"/>
      <c r="E33" s="242"/>
      <c r="F33" s="242"/>
      <c r="G33" s="242"/>
    </row>
    <row r="34" spans="3:7">
      <c r="C34" s="242"/>
      <c r="D34" s="242"/>
      <c r="E34" s="242"/>
      <c r="F34" s="242"/>
      <c r="G34" s="242"/>
    </row>
    <row r="35" spans="3:7">
      <c r="C35" s="242"/>
      <c r="D35" s="242"/>
      <c r="E35" s="242"/>
      <c r="F35" s="242"/>
      <c r="G35" s="242"/>
    </row>
    <row r="36" spans="3:7">
      <c r="C36" s="242"/>
      <c r="D36" s="242"/>
      <c r="E36" s="242"/>
      <c r="F36" s="242"/>
      <c r="G36" s="242"/>
    </row>
    <row r="37" spans="3:7">
      <c r="C37" s="242"/>
      <c r="D37" s="242"/>
      <c r="E37" s="242"/>
      <c r="F37" s="242"/>
      <c r="G37" s="242"/>
    </row>
    <row r="38" spans="3:7">
      <c r="C38" s="242"/>
      <c r="D38" s="242"/>
      <c r="E38" s="242"/>
      <c r="F38" s="242"/>
      <c r="G38" s="242"/>
    </row>
    <row r="39" spans="3:7">
      <c r="C39" s="242"/>
      <c r="D39" s="242"/>
      <c r="E39" s="242"/>
      <c r="F39" s="242"/>
      <c r="G39" s="242"/>
    </row>
    <row r="40" spans="3:7">
      <c r="C40" s="242"/>
      <c r="D40" s="242"/>
      <c r="E40" s="242"/>
      <c r="F40" s="242"/>
      <c r="G40" s="242"/>
    </row>
    <row r="41" spans="3:7">
      <c r="C41" s="242"/>
      <c r="D41" s="242"/>
      <c r="E41" s="242"/>
      <c r="F41" s="242"/>
      <c r="G41" s="242"/>
    </row>
    <row r="42" spans="3:7">
      <c r="C42" s="242"/>
      <c r="D42" s="242"/>
      <c r="E42" s="242"/>
      <c r="F42" s="242"/>
      <c r="G42" s="242"/>
    </row>
    <row r="43" spans="3:7">
      <c r="C43" s="242"/>
      <c r="D43" s="242"/>
      <c r="E43" s="242"/>
      <c r="F43" s="242"/>
      <c r="G43" s="242"/>
    </row>
    <row r="44" spans="3:7">
      <c r="C44" s="242"/>
      <c r="D44" s="242"/>
      <c r="E44" s="242"/>
      <c r="F44" s="242"/>
      <c r="G44" s="242"/>
    </row>
    <row r="45" spans="3:7">
      <c r="C45" s="242"/>
      <c r="D45" s="242"/>
      <c r="E45" s="242"/>
      <c r="F45" s="242"/>
      <c r="G45" s="242"/>
    </row>
    <row r="46" spans="3:7">
      <c r="C46" s="242"/>
      <c r="D46" s="242"/>
      <c r="E46" s="242"/>
      <c r="F46" s="242"/>
      <c r="G46" s="242"/>
    </row>
    <row r="47" spans="3:7">
      <c r="C47" s="242"/>
      <c r="D47" s="242"/>
      <c r="E47" s="242"/>
      <c r="F47" s="242"/>
      <c r="G47" s="242"/>
    </row>
    <row r="48" spans="3:7">
      <c r="C48" s="242"/>
      <c r="D48" s="242"/>
      <c r="E48" s="242"/>
      <c r="F48" s="242"/>
      <c r="G48" s="242"/>
    </row>
    <row r="49" spans="3:7">
      <c r="C49" s="242"/>
      <c r="D49" s="242"/>
      <c r="E49" s="242"/>
      <c r="F49" s="242"/>
      <c r="G49" s="242"/>
    </row>
    <row r="50" spans="3:7">
      <c r="C50" s="242"/>
      <c r="D50" s="242"/>
      <c r="E50" s="242"/>
      <c r="F50" s="242"/>
      <c r="G50" s="242"/>
    </row>
    <row r="51" spans="3:7">
      <c r="C51" s="242"/>
      <c r="D51" s="242"/>
      <c r="E51" s="242"/>
      <c r="F51" s="242"/>
      <c r="G51" s="242"/>
    </row>
    <row r="52" spans="3:7">
      <c r="C52" s="242"/>
      <c r="D52" s="242"/>
      <c r="E52" s="242"/>
      <c r="F52" s="242"/>
      <c r="G52" s="242"/>
    </row>
    <row r="53" spans="3:7">
      <c r="C53" s="242"/>
      <c r="D53" s="242"/>
      <c r="E53" s="242"/>
      <c r="F53" s="242"/>
      <c r="G53" s="242"/>
    </row>
    <row r="54" spans="3:7">
      <c r="C54" s="242"/>
      <c r="D54" s="242"/>
      <c r="E54" s="242"/>
      <c r="F54" s="242"/>
      <c r="G54" s="242"/>
    </row>
    <row r="55" spans="3:7">
      <c r="C55" s="242"/>
      <c r="D55" s="242"/>
      <c r="E55" s="242"/>
      <c r="F55" s="242"/>
      <c r="G55" s="242"/>
    </row>
    <row r="56" spans="3:7">
      <c r="C56" s="242"/>
      <c r="D56" s="242"/>
      <c r="E56" s="242"/>
      <c r="F56" s="242"/>
      <c r="G56" s="242"/>
    </row>
    <row r="57" spans="3:7">
      <c r="C57" s="242"/>
      <c r="D57" s="242"/>
      <c r="E57" s="242"/>
      <c r="F57" s="242"/>
      <c r="G57" s="242"/>
    </row>
    <row r="58" spans="3:7">
      <c r="C58" s="242"/>
      <c r="D58" s="242"/>
      <c r="E58" s="242"/>
      <c r="F58" s="242"/>
      <c r="G58" s="242"/>
    </row>
    <row r="59" spans="3:7">
      <c r="C59" s="242"/>
      <c r="D59" s="242"/>
      <c r="E59" s="242"/>
      <c r="F59" s="242"/>
      <c r="G59" s="242"/>
    </row>
    <row r="60" spans="3:7">
      <c r="C60" s="242"/>
      <c r="D60" s="242"/>
      <c r="E60" s="242"/>
      <c r="F60" s="242"/>
      <c r="G60" s="242"/>
    </row>
    <row r="61" spans="3:7">
      <c r="C61" s="242"/>
      <c r="D61" s="242"/>
      <c r="E61" s="242"/>
      <c r="F61" s="242"/>
      <c r="G61" s="242"/>
    </row>
    <row r="62" spans="3:7">
      <c r="C62" s="242"/>
      <c r="D62" s="242"/>
      <c r="E62" s="242"/>
      <c r="F62" s="242"/>
      <c r="G62" s="242"/>
    </row>
    <row r="63" spans="3:7">
      <c r="C63" s="242"/>
      <c r="D63" s="242"/>
      <c r="E63" s="242"/>
      <c r="F63" s="242"/>
      <c r="G63" s="242"/>
    </row>
    <row r="64" spans="3:7">
      <c r="C64" s="242"/>
      <c r="D64" s="242"/>
      <c r="E64" s="242"/>
      <c r="F64" s="242"/>
      <c r="G64" s="242"/>
    </row>
    <row r="65" spans="3:7">
      <c r="C65" s="242"/>
      <c r="D65" s="242"/>
      <c r="E65" s="242"/>
      <c r="F65" s="242"/>
      <c r="G65" s="242"/>
    </row>
    <row r="66" spans="3:7">
      <c r="C66" s="242"/>
      <c r="D66" s="242"/>
      <c r="E66" s="242"/>
      <c r="F66" s="242"/>
      <c r="G66" s="242"/>
    </row>
    <row r="67" spans="3:7">
      <c r="C67" s="242"/>
      <c r="D67" s="242"/>
      <c r="E67" s="242"/>
      <c r="F67" s="242"/>
      <c r="G67" s="242"/>
    </row>
    <row r="68" spans="3:7">
      <c r="C68" s="242"/>
      <c r="D68" s="242"/>
      <c r="E68" s="242"/>
      <c r="F68" s="242"/>
      <c r="G68" s="242"/>
    </row>
    <row r="69" spans="3:7">
      <c r="C69" s="242"/>
      <c r="D69" s="242"/>
      <c r="E69" s="242"/>
      <c r="F69" s="242"/>
      <c r="G69" s="242"/>
    </row>
    <row r="70" spans="3:7">
      <c r="C70" s="242"/>
      <c r="D70" s="242"/>
      <c r="E70" s="242"/>
      <c r="F70" s="242"/>
      <c r="G70" s="242"/>
    </row>
    <row r="71" spans="3:7">
      <c r="C71" s="242"/>
      <c r="D71" s="242"/>
      <c r="E71" s="242"/>
      <c r="F71" s="242"/>
      <c r="G71" s="242"/>
    </row>
    <row r="72" spans="3:7">
      <c r="C72" s="242"/>
      <c r="D72" s="242"/>
      <c r="E72" s="242"/>
      <c r="F72" s="242"/>
      <c r="G72" s="242"/>
    </row>
    <row r="73" spans="3:7">
      <c r="C73" s="242"/>
      <c r="D73" s="242"/>
      <c r="E73" s="242"/>
      <c r="F73" s="242"/>
      <c r="G73" s="242"/>
    </row>
    <row r="74" spans="3:7">
      <c r="C74" s="242"/>
      <c r="D74" s="242"/>
      <c r="E74" s="242"/>
      <c r="F74" s="242"/>
      <c r="G74" s="242"/>
    </row>
    <row r="75" spans="3:7">
      <c r="C75" s="242"/>
      <c r="D75" s="242"/>
      <c r="E75" s="242"/>
      <c r="F75" s="242"/>
      <c r="G75" s="242"/>
    </row>
    <row r="76" spans="3:7">
      <c r="C76" s="242"/>
      <c r="D76" s="242"/>
      <c r="E76" s="242"/>
      <c r="F76" s="242"/>
      <c r="G76" s="242"/>
    </row>
    <row r="77" spans="3:7">
      <c r="C77" s="242"/>
      <c r="D77" s="242"/>
      <c r="E77" s="242"/>
      <c r="F77" s="242"/>
      <c r="G77" s="242"/>
    </row>
    <row r="78" spans="3:7">
      <c r="C78" s="242"/>
      <c r="D78" s="242"/>
      <c r="E78" s="242"/>
      <c r="F78" s="242"/>
      <c r="G78" s="242"/>
    </row>
    <row r="79" spans="3:7">
      <c r="C79" s="242"/>
      <c r="D79" s="242"/>
      <c r="E79" s="242"/>
      <c r="F79" s="242"/>
      <c r="G79" s="242"/>
    </row>
    <row r="80" spans="3:7">
      <c r="C80" s="242"/>
      <c r="D80" s="242"/>
      <c r="E80" s="242"/>
      <c r="F80" s="242"/>
      <c r="G80" s="242"/>
    </row>
    <row r="81" spans="3:7">
      <c r="C81" s="242"/>
      <c r="D81" s="242"/>
      <c r="E81" s="242"/>
      <c r="F81" s="242"/>
      <c r="G81" s="242"/>
    </row>
    <row r="82" spans="3:7">
      <c r="C82" s="242"/>
      <c r="D82" s="242"/>
      <c r="E82" s="242"/>
      <c r="F82" s="242"/>
      <c r="G82" s="242"/>
    </row>
    <row r="83" spans="3:7">
      <c r="C83" s="242"/>
      <c r="D83" s="242"/>
      <c r="E83" s="242"/>
      <c r="F83" s="242"/>
      <c r="G83" s="242"/>
    </row>
    <row r="84" spans="3:7">
      <c r="C84" s="242"/>
      <c r="D84" s="242"/>
      <c r="E84" s="242"/>
      <c r="F84" s="242"/>
      <c r="G84" s="242"/>
    </row>
    <row r="85" spans="3:7">
      <c r="C85" s="242"/>
      <c r="D85" s="242"/>
      <c r="E85" s="242"/>
      <c r="F85" s="242"/>
      <c r="G85" s="242"/>
    </row>
    <row r="86" spans="3:7">
      <c r="C86" s="242"/>
      <c r="D86" s="242"/>
      <c r="E86" s="242"/>
      <c r="F86" s="242"/>
      <c r="G86" s="242"/>
    </row>
    <row r="87" spans="3:7">
      <c r="C87" s="242"/>
      <c r="D87" s="242"/>
      <c r="E87" s="242"/>
      <c r="F87" s="242"/>
      <c r="G87" s="242"/>
    </row>
    <row r="88" spans="3:7">
      <c r="C88" s="242"/>
      <c r="D88" s="242"/>
      <c r="E88" s="242"/>
      <c r="F88" s="242"/>
      <c r="G88" s="242"/>
    </row>
    <row r="89" spans="3:7">
      <c r="C89" s="242"/>
      <c r="D89" s="242"/>
      <c r="E89" s="242"/>
      <c r="F89" s="242"/>
      <c r="G89" s="242"/>
    </row>
    <row r="90" spans="3:7">
      <c r="C90" s="242"/>
      <c r="D90" s="242"/>
      <c r="E90" s="242"/>
      <c r="F90" s="242"/>
      <c r="G90" s="242"/>
    </row>
    <row r="91" spans="3:7">
      <c r="C91" s="242"/>
      <c r="D91" s="242"/>
      <c r="E91" s="242"/>
      <c r="F91" s="242"/>
      <c r="G91" s="242"/>
    </row>
    <row r="92" spans="3:7">
      <c r="C92" s="242"/>
      <c r="D92" s="242"/>
      <c r="E92" s="242"/>
      <c r="F92" s="242"/>
      <c r="G92" s="242"/>
    </row>
    <row r="93" spans="3:7">
      <c r="C93" s="242"/>
      <c r="D93" s="242"/>
      <c r="E93" s="242"/>
      <c r="F93" s="242"/>
      <c r="G93" s="242"/>
    </row>
    <row r="94" spans="3:7">
      <c r="C94" s="242"/>
      <c r="D94" s="242"/>
      <c r="E94" s="242"/>
      <c r="F94" s="242"/>
      <c r="G94" s="242"/>
    </row>
    <row r="95" spans="3:7">
      <c r="C95" s="242"/>
      <c r="D95" s="242"/>
      <c r="E95" s="242"/>
      <c r="F95" s="242"/>
      <c r="G95" s="242"/>
    </row>
    <row r="96" spans="3:7">
      <c r="C96" s="242"/>
      <c r="D96" s="242"/>
      <c r="E96" s="242"/>
      <c r="F96" s="242"/>
      <c r="G96" s="242"/>
    </row>
    <row r="97" spans="3:7">
      <c r="C97" s="242"/>
      <c r="D97" s="242"/>
      <c r="E97" s="242"/>
      <c r="F97" s="242"/>
      <c r="G97" s="242"/>
    </row>
    <row r="98" spans="3:7">
      <c r="C98" s="242"/>
      <c r="D98" s="242"/>
      <c r="E98" s="242"/>
      <c r="F98" s="242"/>
      <c r="G98" s="242"/>
    </row>
    <row r="99" spans="3:7">
      <c r="C99" s="242"/>
      <c r="D99" s="242"/>
      <c r="E99" s="242"/>
      <c r="F99" s="242"/>
      <c r="G99" s="242"/>
    </row>
    <row r="100" spans="3:7">
      <c r="C100" s="242"/>
      <c r="D100" s="242"/>
      <c r="E100" s="242"/>
      <c r="F100" s="242"/>
      <c r="G100" s="242"/>
    </row>
    <row r="101" spans="3:7">
      <c r="C101" s="242"/>
      <c r="D101" s="242"/>
      <c r="E101" s="242"/>
      <c r="F101" s="242"/>
      <c r="G101" s="242"/>
    </row>
    <row r="102" spans="3:7">
      <c r="C102" s="242"/>
      <c r="D102" s="242"/>
      <c r="E102" s="242"/>
      <c r="F102" s="242"/>
      <c r="G102" s="242"/>
    </row>
    <row r="103" spans="3:7">
      <c r="C103" s="242"/>
      <c r="D103" s="242"/>
      <c r="E103" s="242"/>
      <c r="F103" s="242"/>
      <c r="G103" s="242"/>
    </row>
    <row r="104" spans="3:7">
      <c r="C104" s="242"/>
      <c r="D104" s="242"/>
      <c r="E104" s="242"/>
      <c r="F104" s="242"/>
      <c r="G104" s="242"/>
    </row>
    <row r="105" spans="3:7">
      <c r="C105" s="242"/>
      <c r="D105" s="242"/>
      <c r="E105" s="242"/>
      <c r="F105" s="242"/>
      <c r="G105" s="242"/>
    </row>
    <row r="106" spans="3:7">
      <c r="C106" s="242"/>
      <c r="D106" s="242"/>
      <c r="E106" s="242"/>
      <c r="F106" s="242"/>
      <c r="G106" s="242"/>
    </row>
    <row r="107" spans="3:7">
      <c r="C107" s="242"/>
      <c r="D107" s="242"/>
      <c r="E107" s="242"/>
      <c r="F107" s="242"/>
      <c r="G107" s="242"/>
    </row>
    <row r="108" spans="3:7">
      <c r="C108" s="242"/>
      <c r="D108" s="242"/>
      <c r="E108" s="242"/>
      <c r="F108" s="242"/>
      <c r="G108" s="242"/>
    </row>
    <row r="109" spans="3:7">
      <c r="C109" s="242"/>
      <c r="D109" s="242"/>
      <c r="E109" s="242"/>
      <c r="F109" s="242"/>
      <c r="G109" s="242"/>
    </row>
    <row r="110" spans="3:7">
      <c r="C110" s="242"/>
      <c r="D110" s="242"/>
      <c r="E110" s="242"/>
      <c r="F110" s="242"/>
      <c r="G110" s="242"/>
    </row>
    <row r="111" spans="3:7">
      <c r="C111" s="242"/>
      <c r="D111" s="242"/>
      <c r="E111" s="242"/>
      <c r="F111" s="242"/>
      <c r="G111" s="242"/>
    </row>
    <row r="112" spans="3:7">
      <c r="C112" s="242"/>
      <c r="D112" s="242"/>
      <c r="E112" s="242"/>
      <c r="F112" s="242"/>
      <c r="G112" s="242"/>
    </row>
    <row r="113" spans="3:7">
      <c r="C113" s="242"/>
      <c r="D113" s="242"/>
      <c r="E113" s="242"/>
      <c r="F113" s="242"/>
      <c r="G113" s="242"/>
    </row>
    <row r="114" spans="3:7">
      <c r="C114" s="242"/>
      <c r="D114" s="242"/>
      <c r="E114" s="242"/>
      <c r="F114" s="242"/>
      <c r="G114" s="242"/>
    </row>
    <row r="115" spans="3:7">
      <c r="C115" s="242"/>
      <c r="D115" s="242"/>
      <c r="E115" s="242"/>
      <c r="F115" s="242"/>
      <c r="G115" s="242"/>
    </row>
    <row r="116" spans="3:7">
      <c r="C116" s="242"/>
      <c r="D116" s="242"/>
      <c r="E116" s="242"/>
      <c r="F116" s="242"/>
      <c r="G116" s="242"/>
    </row>
    <row r="117" spans="3:7">
      <c r="C117" s="242"/>
      <c r="D117" s="242"/>
      <c r="E117" s="242"/>
      <c r="F117" s="242"/>
      <c r="G117" s="242"/>
    </row>
    <row r="118" spans="3:7">
      <c r="C118" s="242"/>
      <c r="D118" s="242"/>
      <c r="E118" s="242"/>
      <c r="F118" s="242"/>
      <c r="G118" s="242"/>
    </row>
    <row r="119" spans="3:7">
      <c r="C119" s="242"/>
      <c r="D119" s="242"/>
      <c r="E119" s="242"/>
      <c r="F119" s="242"/>
      <c r="G119" s="242"/>
    </row>
    <row r="120" spans="3:7">
      <c r="C120" s="242"/>
      <c r="D120" s="242"/>
      <c r="E120" s="242"/>
      <c r="F120" s="242"/>
      <c r="G120" s="242"/>
    </row>
    <row r="121" spans="3:7">
      <c r="C121" s="242"/>
      <c r="D121" s="242"/>
      <c r="E121" s="242"/>
      <c r="F121" s="242"/>
      <c r="G121" s="242"/>
    </row>
    <row r="122" spans="3:7">
      <c r="C122" s="242"/>
      <c r="D122" s="242"/>
      <c r="E122" s="242"/>
      <c r="F122" s="242"/>
      <c r="G122" s="242"/>
    </row>
    <row r="123" spans="3:7">
      <c r="C123" s="242"/>
      <c r="D123" s="242"/>
      <c r="E123" s="242"/>
      <c r="F123" s="242"/>
      <c r="G123" s="242"/>
    </row>
    <row r="124" spans="3:7">
      <c r="C124" s="242"/>
      <c r="D124" s="242"/>
      <c r="E124" s="242"/>
      <c r="F124" s="242"/>
      <c r="G124" s="242"/>
    </row>
    <row r="125" spans="3:7">
      <c r="C125" s="242"/>
      <c r="D125" s="242"/>
      <c r="E125" s="242"/>
      <c r="F125" s="242"/>
      <c r="G125" s="242"/>
    </row>
    <row r="126" spans="3:7">
      <c r="C126" s="242"/>
      <c r="D126" s="242"/>
      <c r="E126" s="242"/>
      <c r="F126" s="242"/>
      <c r="G126" s="242"/>
    </row>
    <row r="127" spans="3:7">
      <c r="C127" s="242"/>
      <c r="D127" s="242"/>
      <c r="E127" s="242"/>
      <c r="F127" s="242"/>
      <c r="G127" s="242"/>
    </row>
    <row r="128" spans="3:7">
      <c r="C128" s="242"/>
      <c r="D128" s="242"/>
      <c r="E128" s="242"/>
      <c r="F128" s="242"/>
      <c r="G128" s="242"/>
    </row>
    <row r="129" spans="3:7">
      <c r="C129" s="242"/>
      <c r="D129" s="242"/>
      <c r="E129" s="242"/>
      <c r="F129" s="242"/>
      <c r="G129" s="242"/>
    </row>
    <row r="130" spans="3:7">
      <c r="C130" s="242"/>
      <c r="D130" s="242"/>
      <c r="E130" s="242"/>
      <c r="F130" s="242"/>
      <c r="G130" s="242"/>
    </row>
    <row r="131" spans="3:7">
      <c r="C131" s="242"/>
      <c r="D131" s="242"/>
      <c r="E131" s="242"/>
      <c r="F131" s="242"/>
      <c r="G131" s="242"/>
    </row>
    <row r="132" spans="3:7">
      <c r="C132" s="242"/>
      <c r="D132" s="242"/>
      <c r="E132" s="242"/>
      <c r="F132" s="242"/>
      <c r="G132" s="242"/>
    </row>
    <row r="133" spans="3:7">
      <c r="C133" s="242"/>
      <c r="D133" s="242"/>
      <c r="E133" s="242"/>
      <c r="F133" s="242"/>
      <c r="G133" s="242"/>
    </row>
    <row r="134" spans="3:7">
      <c r="C134" s="242"/>
      <c r="D134" s="242"/>
      <c r="E134" s="242"/>
      <c r="F134" s="242"/>
      <c r="G134" s="242"/>
    </row>
    <row r="135" spans="3:7">
      <c r="C135" s="242"/>
      <c r="D135" s="242"/>
      <c r="E135" s="242"/>
      <c r="F135" s="242"/>
      <c r="G135" s="242"/>
    </row>
    <row r="136" spans="3:7">
      <c r="C136" s="242"/>
      <c r="D136" s="242"/>
      <c r="E136" s="242"/>
      <c r="F136" s="242"/>
      <c r="G136" s="242"/>
    </row>
    <row r="137" spans="3:7">
      <c r="C137" s="242"/>
      <c r="D137" s="242"/>
      <c r="E137" s="242"/>
      <c r="F137" s="242"/>
      <c r="G137" s="242"/>
    </row>
    <row r="138" spans="3:7">
      <c r="C138" s="242"/>
      <c r="D138" s="242"/>
      <c r="E138" s="242"/>
      <c r="F138" s="242"/>
      <c r="G138" s="242"/>
    </row>
    <row r="139" spans="3:7">
      <c r="C139" s="242"/>
      <c r="D139" s="242"/>
      <c r="E139" s="242"/>
      <c r="F139" s="242"/>
      <c r="G139" s="242"/>
    </row>
    <row r="140" spans="3:7">
      <c r="C140" s="242"/>
      <c r="D140" s="242"/>
      <c r="E140" s="242"/>
      <c r="F140" s="242"/>
      <c r="G140" s="242"/>
    </row>
    <row r="141" spans="3:7">
      <c r="C141" s="242"/>
      <c r="D141" s="242"/>
      <c r="E141" s="242"/>
      <c r="F141" s="242"/>
      <c r="G141" s="242"/>
    </row>
    <row r="142" spans="3:7">
      <c r="C142" s="242"/>
      <c r="D142" s="242"/>
      <c r="E142" s="242"/>
      <c r="F142" s="242"/>
      <c r="G142" s="242"/>
    </row>
    <row r="143" spans="3:7">
      <c r="C143" s="242"/>
      <c r="D143" s="242"/>
      <c r="E143" s="242"/>
      <c r="F143" s="242"/>
      <c r="G143" s="242"/>
    </row>
    <row r="144" spans="3:7">
      <c r="C144" s="242"/>
      <c r="D144" s="242"/>
      <c r="E144" s="242"/>
      <c r="F144" s="242"/>
      <c r="G144" s="242"/>
    </row>
    <row r="145" spans="3:7">
      <c r="C145" s="242"/>
      <c r="D145" s="242"/>
      <c r="E145" s="242"/>
      <c r="F145" s="242"/>
      <c r="G145" s="242"/>
    </row>
    <row r="146" spans="3:7">
      <c r="C146" s="242"/>
      <c r="D146" s="242"/>
      <c r="E146" s="242"/>
      <c r="F146" s="242"/>
      <c r="G146" s="242"/>
    </row>
    <row r="147" spans="3:7">
      <c r="C147" s="242"/>
      <c r="D147" s="242"/>
      <c r="E147" s="242"/>
      <c r="F147" s="242"/>
      <c r="G147" s="242"/>
    </row>
    <row r="148" spans="3:7">
      <c r="C148" s="242"/>
      <c r="D148" s="242"/>
      <c r="E148" s="242"/>
      <c r="F148" s="242"/>
      <c r="G148" s="242"/>
    </row>
    <row r="149" spans="3:7">
      <c r="C149" s="242"/>
      <c r="D149" s="242"/>
      <c r="E149" s="242"/>
      <c r="F149" s="242"/>
      <c r="G149" s="242"/>
    </row>
    <row r="150" spans="3:7">
      <c r="C150" s="242"/>
      <c r="D150" s="242"/>
      <c r="E150" s="242"/>
      <c r="F150" s="242"/>
      <c r="G150" s="242"/>
    </row>
    <row r="151" spans="3:7">
      <c r="C151" s="242"/>
      <c r="D151" s="242"/>
      <c r="E151" s="242"/>
      <c r="F151" s="242"/>
      <c r="G151" s="242"/>
    </row>
    <row r="152" spans="3:7">
      <c r="C152" s="242"/>
      <c r="D152" s="242"/>
      <c r="E152" s="242"/>
      <c r="F152" s="242"/>
      <c r="G152" s="242"/>
    </row>
    <row r="153" spans="3:7">
      <c r="C153" s="242"/>
      <c r="D153" s="242"/>
      <c r="E153" s="242"/>
      <c r="F153" s="242"/>
      <c r="G153" s="242"/>
    </row>
    <row r="154" spans="3:7">
      <c r="C154" s="242"/>
      <c r="D154" s="242"/>
      <c r="E154" s="242"/>
      <c r="F154" s="242"/>
      <c r="G154" s="242"/>
    </row>
    <row r="155" spans="3:7">
      <c r="C155" s="242"/>
      <c r="D155" s="242"/>
      <c r="E155" s="242"/>
      <c r="F155" s="242"/>
      <c r="G155" s="242"/>
    </row>
    <row r="156" spans="3:7">
      <c r="C156" s="242"/>
      <c r="D156" s="242"/>
      <c r="E156" s="242"/>
      <c r="F156" s="242"/>
      <c r="G156" s="242"/>
    </row>
    <row r="157" spans="3:7">
      <c r="C157" s="242"/>
      <c r="D157" s="242"/>
      <c r="E157" s="242"/>
      <c r="F157" s="242"/>
      <c r="G157" s="242"/>
    </row>
    <row r="158" spans="3:7">
      <c r="C158" s="242"/>
      <c r="D158" s="242"/>
      <c r="E158" s="242"/>
      <c r="F158" s="242"/>
      <c r="G158" s="242"/>
    </row>
    <row r="159" spans="3:7">
      <c r="C159" s="242"/>
      <c r="D159" s="242"/>
      <c r="E159" s="242"/>
      <c r="F159" s="242"/>
      <c r="G159" s="242"/>
    </row>
    <row r="160" spans="3:7">
      <c r="C160" s="242"/>
      <c r="D160" s="242"/>
      <c r="E160" s="242"/>
      <c r="F160" s="242"/>
      <c r="G160" s="242"/>
    </row>
    <row r="161" spans="3:7">
      <c r="C161" s="242"/>
      <c r="D161" s="242"/>
      <c r="E161" s="242"/>
      <c r="F161" s="242"/>
      <c r="G161" s="242"/>
    </row>
    <row r="162" spans="3:7">
      <c r="C162" s="242"/>
      <c r="D162" s="242"/>
      <c r="E162" s="242"/>
      <c r="F162" s="242"/>
      <c r="G162" s="242"/>
    </row>
    <row r="163" spans="3:7">
      <c r="C163" s="242"/>
      <c r="D163" s="242"/>
      <c r="E163" s="242"/>
      <c r="F163" s="242"/>
      <c r="G163" s="242"/>
    </row>
    <row r="164" spans="3:7">
      <c r="C164" s="242"/>
      <c r="D164" s="242"/>
      <c r="E164" s="242"/>
      <c r="F164" s="242"/>
      <c r="G164" s="242"/>
    </row>
    <row r="165" spans="3:7">
      <c r="C165" s="242"/>
      <c r="D165" s="242"/>
      <c r="E165" s="242"/>
      <c r="F165" s="242"/>
      <c r="G165" s="242"/>
    </row>
    <row r="166" spans="3:7">
      <c r="C166" s="242"/>
      <c r="D166" s="242"/>
      <c r="E166" s="242"/>
      <c r="F166" s="242"/>
      <c r="G166" s="242"/>
    </row>
    <row r="167" spans="3:7">
      <c r="C167" s="242"/>
      <c r="D167" s="242"/>
      <c r="E167" s="242"/>
      <c r="F167" s="242"/>
      <c r="G167" s="242"/>
    </row>
    <row r="168" spans="3:7">
      <c r="C168" s="242"/>
      <c r="D168" s="242"/>
      <c r="E168" s="242"/>
      <c r="F168" s="242"/>
      <c r="G168" s="242"/>
    </row>
    <row r="169" spans="3:7">
      <c r="C169" s="242"/>
      <c r="D169" s="242"/>
      <c r="E169" s="242"/>
      <c r="F169" s="242"/>
      <c r="G169" s="242"/>
    </row>
    <row r="170" spans="3:7">
      <c r="C170" s="242"/>
      <c r="D170" s="242"/>
      <c r="E170" s="242"/>
      <c r="F170" s="242"/>
      <c r="G170" s="242"/>
    </row>
    <row r="171" spans="3:7">
      <c r="C171" s="242"/>
      <c r="D171" s="242"/>
      <c r="E171" s="242"/>
      <c r="F171" s="242"/>
      <c r="G171" s="242"/>
    </row>
    <row r="172" spans="3:7">
      <c r="C172" s="242"/>
      <c r="D172" s="242"/>
      <c r="E172" s="242"/>
      <c r="F172" s="242"/>
      <c r="G172" s="242"/>
    </row>
    <row r="173" spans="3:7">
      <c r="C173" s="242"/>
      <c r="D173" s="242"/>
      <c r="E173" s="242"/>
      <c r="F173" s="242"/>
      <c r="G173" s="242"/>
    </row>
    <row r="174" spans="3:7">
      <c r="C174" s="242"/>
      <c r="D174" s="242"/>
      <c r="E174" s="242"/>
      <c r="F174" s="242"/>
      <c r="G174" s="242"/>
    </row>
    <row r="175" spans="3:7">
      <c r="C175" s="242"/>
      <c r="D175" s="242"/>
      <c r="E175" s="242"/>
      <c r="F175" s="242"/>
      <c r="G175" s="242"/>
    </row>
    <row r="176" spans="3:7">
      <c r="C176" s="242"/>
      <c r="D176" s="242"/>
      <c r="E176" s="242"/>
      <c r="F176" s="242"/>
      <c r="G176" s="242"/>
    </row>
    <row r="177" spans="3:7">
      <c r="C177" s="242"/>
      <c r="D177" s="242"/>
      <c r="E177" s="242"/>
      <c r="F177" s="242"/>
      <c r="G177" s="242"/>
    </row>
    <row r="178" spans="3:7">
      <c r="C178" s="242"/>
      <c r="D178" s="242"/>
      <c r="E178" s="242"/>
      <c r="F178" s="242"/>
      <c r="G178" s="242"/>
    </row>
    <row r="179" spans="3:7">
      <c r="C179" s="242"/>
      <c r="D179" s="242"/>
      <c r="E179" s="242"/>
      <c r="F179" s="242"/>
      <c r="G179" s="242"/>
    </row>
    <row r="180" spans="3:7">
      <c r="C180" s="242"/>
      <c r="D180" s="242"/>
      <c r="E180" s="242"/>
      <c r="F180" s="242"/>
      <c r="G180" s="242"/>
    </row>
    <row r="181" spans="3:7">
      <c r="C181" s="242"/>
      <c r="D181" s="242"/>
      <c r="E181" s="242"/>
      <c r="F181" s="242"/>
      <c r="G181" s="242"/>
    </row>
    <row r="182" spans="3:7">
      <c r="C182" s="242"/>
      <c r="D182" s="242"/>
      <c r="E182" s="242"/>
      <c r="F182" s="242"/>
      <c r="G182" s="242"/>
    </row>
    <row r="183" spans="3:7">
      <c r="C183" s="242"/>
      <c r="D183" s="242"/>
      <c r="E183" s="242"/>
      <c r="F183" s="242"/>
      <c r="G183" s="242"/>
    </row>
    <row r="184" spans="3:7">
      <c r="C184" s="242"/>
      <c r="D184" s="242"/>
      <c r="E184" s="242"/>
      <c r="F184" s="242"/>
      <c r="G184" s="242"/>
    </row>
    <row r="185" spans="3:7">
      <c r="C185" s="242"/>
      <c r="D185" s="242"/>
      <c r="E185" s="242"/>
      <c r="F185" s="242"/>
      <c r="G185" s="242"/>
    </row>
    <row r="186" spans="3:7">
      <c r="C186" s="242"/>
      <c r="D186" s="242"/>
      <c r="E186" s="242"/>
      <c r="F186" s="242"/>
      <c r="G186" s="242"/>
    </row>
    <row r="187" spans="3:7">
      <c r="C187" s="242"/>
      <c r="D187" s="242"/>
      <c r="E187" s="242"/>
      <c r="F187" s="242"/>
      <c r="G187" s="242"/>
    </row>
    <row r="188" spans="3:7">
      <c r="C188" s="242"/>
      <c r="D188" s="242"/>
      <c r="E188" s="242"/>
      <c r="F188" s="242"/>
      <c r="G188" s="242"/>
    </row>
    <row r="189" spans="3:7">
      <c r="C189" s="242"/>
      <c r="D189" s="242"/>
      <c r="E189" s="242"/>
      <c r="F189" s="242"/>
      <c r="G189" s="242"/>
    </row>
    <row r="190" spans="3:7">
      <c r="C190" s="242"/>
      <c r="D190" s="242"/>
      <c r="E190" s="242"/>
      <c r="F190" s="242"/>
      <c r="G190" s="242"/>
    </row>
    <row r="191" spans="3:7">
      <c r="C191" s="242"/>
      <c r="D191" s="242"/>
      <c r="E191" s="242"/>
      <c r="F191" s="242"/>
      <c r="G191" s="242"/>
    </row>
    <row r="192" spans="3:7">
      <c r="C192" s="242"/>
      <c r="D192" s="242"/>
      <c r="E192" s="242"/>
      <c r="F192" s="242"/>
      <c r="G192" s="242"/>
    </row>
    <row r="193" spans="3:7">
      <c r="C193" s="242"/>
      <c r="D193" s="242"/>
      <c r="E193" s="242"/>
      <c r="F193" s="242"/>
      <c r="G193" s="242"/>
    </row>
    <row r="194" spans="3:7">
      <c r="C194" s="242"/>
      <c r="D194" s="242"/>
      <c r="E194" s="242"/>
      <c r="F194" s="242"/>
      <c r="G194" s="242"/>
    </row>
    <row r="195" spans="3:7">
      <c r="C195" s="242"/>
      <c r="D195" s="242"/>
      <c r="E195" s="242"/>
      <c r="F195" s="242"/>
      <c r="G195" s="242"/>
    </row>
    <row r="196" spans="3:7">
      <c r="C196" s="242"/>
      <c r="D196" s="242"/>
      <c r="E196" s="242"/>
      <c r="F196" s="242"/>
      <c r="G196" s="242"/>
    </row>
    <row r="197" spans="3:7">
      <c r="C197" s="242"/>
      <c r="D197" s="242"/>
      <c r="E197" s="242"/>
      <c r="F197" s="242"/>
      <c r="G197" s="242"/>
    </row>
    <row r="198" spans="3:7">
      <c r="C198" s="242"/>
      <c r="D198" s="242"/>
      <c r="E198" s="242"/>
      <c r="F198" s="242"/>
      <c r="G198" s="242"/>
    </row>
    <row r="199" spans="3:7">
      <c r="C199" s="242"/>
      <c r="D199" s="242"/>
      <c r="E199" s="242"/>
      <c r="F199" s="242"/>
      <c r="G199" s="242"/>
    </row>
    <row r="200" spans="3:7">
      <c r="C200" s="242"/>
      <c r="D200" s="242"/>
      <c r="E200" s="242"/>
      <c r="F200" s="242"/>
      <c r="G200" s="242"/>
    </row>
  </sheetData>
  <sheetProtection algorithmName="SHA-512" hashValue="6oEoyE4q0UBvxDO3C0UEErvgB5AvhJ4+BmOKtQWK9VvW+wR2pfbSV0Sd/tFrkBFMMU8chIbawcilhfFT0PafHg==" saltValue="0gVyBhjnIt60xB0ca7e+sQ==" spinCount="100000" sheet="1" objects="1" scenarios="1" formatColumns="0" formatRows="0" insertColumns="0" insertRows="0" insertHyperlinks="0" deleteColumns="0" deleteRows="0" selectLockedCells="1" sort="0" autoFilter="0"/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0CE5-FFDC-4C81-86E7-BD0148BD85F4}">
  <dimension ref="C1:H205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24" customWidth="1"/>
    <col min="4" max="4" width="20.19921875" customWidth="1"/>
    <col min="5" max="5" width="30.09765625" customWidth="1"/>
    <col min="6" max="6" width="38.8984375" customWidth="1"/>
    <col min="7" max="7" width="23.5" customWidth="1"/>
    <col min="8" max="22" width="10.69921875" customWidth="1"/>
  </cols>
  <sheetData>
    <row r="1" spans="3:8" s="1" customFormat="1" ht="39" customHeight="1"/>
    <row r="2" spans="3:8" s="2" customFormat="1" ht="30" customHeight="1">
      <c r="C2" s="4"/>
      <c r="D2" s="5"/>
      <c r="E2" s="37"/>
      <c r="F2" s="5"/>
      <c r="G2" s="5"/>
      <c r="H2" s="5"/>
    </row>
    <row r="3" spans="3:8" s="210" customFormat="1" ht="45" customHeight="1">
      <c r="C3" s="211" t="s">
        <v>215</v>
      </c>
      <c r="D3" s="209"/>
      <c r="E3" s="212"/>
      <c r="F3" s="209"/>
      <c r="G3" s="209"/>
      <c r="H3" s="209"/>
    </row>
    <row r="4" spans="3:8" ht="15" customHeight="1" thickBot="1">
      <c r="C4" s="8"/>
      <c r="D4" s="9"/>
      <c r="E4" s="9"/>
      <c r="F4" s="9"/>
      <c r="G4" s="9"/>
      <c r="H4" s="9"/>
    </row>
    <row r="5" spans="3:8" ht="30" customHeight="1" thickTop="1" thickBot="1">
      <c r="C5" s="57" t="s">
        <v>40</v>
      </c>
      <c r="D5" s="57" t="s">
        <v>41</v>
      </c>
      <c r="E5" s="57" t="s">
        <v>42</v>
      </c>
      <c r="F5" s="57" t="s">
        <v>43</v>
      </c>
      <c r="G5" s="57" t="s">
        <v>44</v>
      </c>
    </row>
    <row r="6" spans="3:8" ht="30" customHeight="1" thickTop="1">
      <c r="C6" s="65">
        <v>43101</v>
      </c>
      <c r="D6" s="204">
        <v>0.41666666666666669</v>
      </c>
      <c r="E6" s="205" t="s">
        <v>170</v>
      </c>
      <c r="F6" s="205" t="s">
        <v>171</v>
      </c>
      <c r="G6" s="36" t="s">
        <v>194</v>
      </c>
    </row>
    <row r="7" spans="3:8" ht="30" customHeight="1">
      <c r="C7" s="44">
        <v>43133</v>
      </c>
      <c r="D7" s="204">
        <v>0.41666666666666669</v>
      </c>
      <c r="E7" s="205" t="s">
        <v>172</v>
      </c>
      <c r="F7" s="205" t="s">
        <v>173</v>
      </c>
      <c r="G7" s="36" t="s">
        <v>195</v>
      </c>
    </row>
    <row r="8" spans="3:8" ht="30" customHeight="1">
      <c r="C8" s="45">
        <v>43162</v>
      </c>
      <c r="D8" s="204">
        <v>0.41666666666666669</v>
      </c>
      <c r="E8" s="205" t="s">
        <v>174</v>
      </c>
      <c r="F8" s="205" t="s">
        <v>175</v>
      </c>
      <c r="G8" s="36" t="s">
        <v>194</v>
      </c>
    </row>
    <row r="9" spans="3:8" ht="30" customHeight="1">
      <c r="C9" s="45"/>
      <c r="D9" s="143"/>
      <c r="E9" s="32"/>
      <c r="F9" s="29"/>
      <c r="G9" s="36"/>
    </row>
    <row r="10" spans="3:8" ht="30" customHeight="1">
      <c r="C10" s="45"/>
      <c r="D10" s="143"/>
      <c r="E10" s="32"/>
      <c r="F10" s="29"/>
      <c r="G10" s="36"/>
    </row>
    <row r="11" spans="3:8" ht="30" customHeight="1">
      <c r="C11" s="45"/>
      <c r="D11" s="143"/>
      <c r="E11" s="32"/>
      <c r="F11" s="29"/>
      <c r="G11" s="36"/>
    </row>
    <row r="12" spans="3:8" ht="30" customHeight="1">
      <c r="C12" s="45"/>
      <c r="D12" s="143"/>
      <c r="E12" s="32"/>
      <c r="F12" s="29"/>
      <c r="G12" s="36"/>
    </row>
    <row r="13" spans="3:8" ht="30" customHeight="1">
      <c r="C13" s="45"/>
      <c r="D13" s="143"/>
      <c r="E13" s="32"/>
      <c r="F13" s="29"/>
      <c r="G13" s="36"/>
    </row>
    <row r="14" spans="3:8" ht="30" customHeight="1">
      <c r="C14" s="45"/>
      <c r="D14" s="143"/>
      <c r="E14" s="32"/>
      <c r="F14" s="29"/>
      <c r="G14" s="36"/>
    </row>
    <row r="15" spans="3:8" ht="30" customHeight="1">
      <c r="C15" s="45"/>
      <c r="D15" s="143"/>
      <c r="E15" s="32"/>
      <c r="F15" s="29"/>
      <c r="G15" s="36"/>
    </row>
    <row r="16" spans="3:8" ht="30" customHeight="1">
      <c r="C16" s="45"/>
      <c r="D16" s="143"/>
      <c r="E16" s="32"/>
      <c r="F16" s="29"/>
      <c r="G16" s="36"/>
    </row>
    <row r="17" spans="3:7" ht="30" customHeight="1">
      <c r="C17" s="45"/>
      <c r="D17" s="143"/>
      <c r="E17" s="32"/>
      <c r="F17" s="29"/>
      <c r="G17" s="36"/>
    </row>
    <row r="18" spans="3:7" ht="30" customHeight="1">
      <c r="C18" s="45"/>
      <c r="D18" s="143"/>
      <c r="E18" s="32"/>
      <c r="F18" s="29"/>
      <c r="G18" s="36"/>
    </row>
    <row r="19" spans="3:7" ht="30" customHeight="1">
      <c r="C19" s="45"/>
      <c r="D19" s="143"/>
      <c r="E19" s="32"/>
      <c r="F19" s="29"/>
      <c r="G19" s="36"/>
    </row>
    <row r="20" spans="3:7" ht="30" customHeight="1">
      <c r="C20" s="45"/>
      <c r="D20" s="143"/>
      <c r="E20" s="32"/>
      <c r="F20" s="29"/>
      <c r="G20" s="36"/>
    </row>
    <row r="21" spans="3:7" ht="30" customHeight="1">
      <c r="C21" s="45"/>
      <c r="D21" s="143"/>
      <c r="E21" s="32"/>
      <c r="F21" s="29"/>
      <c r="G21" s="36"/>
    </row>
    <row r="22" spans="3:7" ht="30" customHeight="1">
      <c r="C22" s="45"/>
      <c r="D22" s="143"/>
      <c r="E22" s="32"/>
      <c r="F22" s="29"/>
      <c r="G22" s="36"/>
    </row>
    <row r="23" spans="3:7" ht="30" customHeight="1">
      <c r="C23" s="45"/>
      <c r="D23" s="143"/>
      <c r="E23" s="32"/>
      <c r="F23" s="29"/>
      <c r="G23" s="36"/>
    </row>
    <row r="24" spans="3:7" ht="30" customHeight="1">
      <c r="C24" s="45"/>
      <c r="D24" s="143"/>
      <c r="E24" s="32"/>
      <c r="F24" s="29"/>
      <c r="G24" s="36"/>
    </row>
    <row r="25" spans="3:7" ht="30" customHeight="1">
      <c r="C25" s="45"/>
      <c r="D25" s="143"/>
      <c r="E25" s="32"/>
      <c r="F25" s="29"/>
      <c r="G25" s="36"/>
    </row>
    <row r="26" spans="3:7" ht="30" customHeight="1">
      <c r="C26" s="45"/>
      <c r="D26" s="143"/>
      <c r="E26" s="32"/>
      <c r="F26" s="29"/>
      <c r="G26" s="36"/>
    </row>
    <row r="27" spans="3:7" ht="30" customHeight="1">
      <c r="C27" s="45"/>
      <c r="D27" s="143"/>
      <c r="E27" s="32"/>
      <c r="F27" s="29"/>
      <c r="G27" s="36"/>
    </row>
    <row r="28" spans="3:7" ht="30" customHeight="1">
      <c r="C28" s="45"/>
      <c r="D28" s="143"/>
      <c r="E28" s="32"/>
      <c r="F28" s="29"/>
      <c r="G28" s="36"/>
    </row>
    <row r="29" spans="3:7" ht="30" customHeight="1">
      <c r="C29" s="45"/>
      <c r="D29" s="143"/>
      <c r="E29" s="32"/>
      <c r="F29" s="29"/>
      <c r="G29" s="36"/>
    </row>
    <row r="30" spans="3:7" ht="30" customHeight="1">
      <c r="C30" s="45"/>
      <c r="D30" s="143"/>
      <c r="E30" s="32"/>
      <c r="F30" s="29"/>
      <c r="G30" s="36"/>
    </row>
    <row r="31" spans="3:7" ht="30" customHeight="1">
      <c r="C31" s="45"/>
      <c r="D31" s="143"/>
      <c r="E31" s="32"/>
      <c r="F31" s="29"/>
      <c r="G31" s="36"/>
    </row>
    <row r="32" spans="3:7" ht="30" customHeight="1">
      <c r="C32" s="45"/>
      <c r="D32" s="143"/>
      <c r="E32" s="32"/>
      <c r="F32" s="29"/>
      <c r="G32" s="36"/>
    </row>
    <row r="33" spans="3:7" ht="30" customHeight="1">
      <c r="C33" s="45"/>
      <c r="D33" s="143"/>
      <c r="E33" s="32"/>
      <c r="F33" s="29"/>
      <c r="G33" s="36"/>
    </row>
    <row r="34" spans="3:7" ht="30" customHeight="1">
      <c r="C34" s="45"/>
      <c r="D34" s="143"/>
      <c r="E34" s="32"/>
      <c r="F34" s="29"/>
      <c r="G34" s="36"/>
    </row>
    <row r="35" spans="3:7" ht="30" customHeight="1">
      <c r="C35" s="45"/>
      <c r="D35" s="143"/>
      <c r="E35" s="32"/>
      <c r="F35" s="29"/>
      <c r="G35" s="36"/>
    </row>
    <row r="36" spans="3:7" ht="30" customHeight="1">
      <c r="C36" s="45"/>
      <c r="D36" s="143"/>
      <c r="E36" s="32"/>
      <c r="F36" s="29"/>
      <c r="G36" s="36"/>
    </row>
    <row r="37" spans="3:7" ht="30" customHeight="1">
      <c r="C37" s="45"/>
      <c r="D37" s="143"/>
      <c r="E37" s="32"/>
      <c r="F37" s="29"/>
      <c r="G37" s="36"/>
    </row>
    <row r="38" spans="3:7" ht="30" customHeight="1">
      <c r="C38" s="45"/>
      <c r="D38" s="143"/>
      <c r="E38" s="32"/>
      <c r="F38" s="29"/>
      <c r="G38" s="36"/>
    </row>
    <row r="39" spans="3:7" ht="30" customHeight="1">
      <c r="C39" s="45"/>
      <c r="D39" s="143"/>
      <c r="E39" s="32"/>
      <c r="F39" s="29"/>
      <c r="G39" s="36"/>
    </row>
    <row r="40" spans="3:7" ht="30" customHeight="1">
      <c r="C40" s="45"/>
      <c r="D40" s="143"/>
      <c r="E40" s="32"/>
      <c r="F40" s="29"/>
      <c r="G40" s="36"/>
    </row>
    <row r="41" spans="3:7" ht="30" customHeight="1">
      <c r="C41" s="45"/>
      <c r="D41" s="143"/>
      <c r="E41" s="32"/>
      <c r="F41" s="29"/>
      <c r="G41" s="36"/>
    </row>
    <row r="42" spans="3:7" ht="30" customHeight="1">
      <c r="C42" s="45"/>
      <c r="D42" s="143"/>
      <c r="E42" s="32"/>
      <c r="F42" s="29"/>
      <c r="G42" s="36"/>
    </row>
    <row r="43" spans="3:7" ht="30" customHeight="1">
      <c r="C43" s="45"/>
      <c r="D43" s="143"/>
      <c r="E43" s="32"/>
      <c r="F43" s="29"/>
      <c r="G43" s="36"/>
    </row>
    <row r="44" spans="3:7" ht="30" customHeight="1">
      <c r="C44" s="45"/>
      <c r="D44" s="143"/>
      <c r="E44" s="32"/>
      <c r="F44" s="29"/>
      <c r="G44" s="36"/>
    </row>
    <row r="45" spans="3:7" ht="30" customHeight="1">
      <c r="C45" s="45"/>
      <c r="D45" s="143"/>
      <c r="E45" s="32"/>
      <c r="F45" s="29"/>
      <c r="G45" s="36"/>
    </row>
    <row r="46" spans="3:7" ht="30" customHeight="1">
      <c r="C46" s="45"/>
      <c r="D46" s="143"/>
      <c r="E46" s="32"/>
      <c r="F46" s="29"/>
      <c r="G46" s="36"/>
    </row>
    <row r="47" spans="3:7" ht="30" customHeight="1">
      <c r="C47" s="45"/>
      <c r="D47" s="143"/>
      <c r="E47" s="32"/>
      <c r="F47" s="29"/>
      <c r="G47" s="36"/>
    </row>
    <row r="48" spans="3:7" ht="30" customHeight="1">
      <c r="C48" s="45"/>
      <c r="D48" s="143"/>
      <c r="E48" s="32"/>
      <c r="F48" s="29"/>
      <c r="G48" s="36"/>
    </row>
    <row r="49" spans="3:7" ht="30" customHeight="1">
      <c r="C49" s="45"/>
      <c r="D49" s="143"/>
      <c r="E49" s="32"/>
      <c r="F49" s="29"/>
      <c r="G49" s="36"/>
    </row>
    <row r="50" spans="3:7" ht="30" customHeight="1">
      <c r="C50" s="45"/>
      <c r="D50" s="143"/>
      <c r="E50" s="32"/>
      <c r="F50" s="29"/>
      <c r="G50" s="36"/>
    </row>
    <row r="51" spans="3:7" ht="30" customHeight="1">
      <c r="C51" s="45"/>
      <c r="D51" s="143"/>
      <c r="E51" s="32"/>
      <c r="F51" s="29"/>
      <c r="G51" s="36"/>
    </row>
    <row r="52" spans="3:7" ht="30" customHeight="1">
      <c r="C52" s="45"/>
      <c r="D52" s="143"/>
      <c r="E52" s="32"/>
      <c r="F52" s="29"/>
      <c r="G52" s="36"/>
    </row>
    <row r="53" spans="3:7" ht="30" customHeight="1">
      <c r="C53" s="45"/>
      <c r="D53" s="143"/>
      <c r="E53" s="32"/>
      <c r="F53" s="29"/>
      <c r="G53" s="36"/>
    </row>
    <row r="54" spans="3:7" ht="30" customHeight="1">
      <c r="C54" s="45"/>
      <c r="D54" s="143"/>
      <c r="E54" s="32"/>
      <c r="F54" s="29"/>
      <c r="G54" s="36"/>
    </row>
    <row r="55" spans="3:7" ht="30" customHeight="1">
      <c r="C55" s="45"/>
      <c r="D55" s="143"/>
      <c r="E55" s="32"/>
      <c r="F55" s="29"/>
      <c r="G55" s="36"/>
    </row>
    <row r="56" spans="3:7" ht="30" customHeight="1">
      <c r="C56" s="45"/>
      <c r="D56" s="143"/>
      <c r="E56" s="32"/>
      <c r="F56" s="29"/>
      <c r="G56" s="36"/>
    </row>
    <row r="57" spans="3:7" ht="30" customHeight="1">
      <c r="C57" s="45"/>
      <c r="D57" s="143"/>
      <c r="E57" s="32"/>
      <c r="F57" s="29"/>
      <c r="G57" s="36"/>
    </row>
    <row r="58" spans="3:7" ht="30" customHeight="1">
      <c r="C58" s="45"/>
      <c r="D58" s="143"/>
      <c r="E58" s="32"/>
      <c r="F58" s="29"/>
      <c r="G58" s="36"/>
    </row>
    <row r="59" spans="3:7" ht="30" customHeight="1">
      <c r="C59" s="45"/>
      <c r="D59" s="143"/>
      <c r="E59" s="32"/>
      <c r="F59" s="29"/>
      <c r="G59" s="36"/>
    </row>
    <row r="60" spans="3:7" ht="30" customHeight="1">
      <c r="C60" s="45"/>
      <c r="D60" s="143"/>
      <c r="E60" s="32"/>
      <c r="F60" s="29"/>
      <c r="G60" s="36"/>
    </row>
    <row r="61" spans="3:7" ht="30" customHeight="1">
      <c r="C61" s="45"/>
      <c r="D61" s="143"/>
      <c r="E61" s="32"/>
      <c r="F61" s="29"/>
      <c r="G61" s="36"/>
    </row>
    <row r="62" spans="3:7" ht="30" customHeight="1">
      <c r="C62" s="45"/>
      <c r="D62" s="143"/>
      <c r="E62" s="32"/>
      <c r="F62" s="29"/>
      <c r="G62" s="36"/>
    </row>
    <row r="63" spans="3:7" ht="30" customHeight="1">
      <c r="C63" s="45"/>
      <c r="D63" s="143"/>
      <c r="E63" s="32"/>
      <c r="F63" s="29"/>
      <c r="G63" s="36"/>
    </row>
    <row r="64" spans="3:7" ht="30" customHeight="1">
      <c r="C64" s="45"/>
      <c r="D64" s="143"/>
      <c r="E64" s="32"/>
      <c r="F64" s="29"/>
      <c r="G64" s="36"/>
    </row>
    <row r="65" spans="3:7" ht="30" customHeight="1">
      <c r="C65" s="45"/>
      <c r="D65" s="143"/>
      <c r="E65" s="32"/>
      <c r="F65" s="29"/>
      <c r="G65" s="36"/>
    </row>
    <row r="66" spans="3:7" ht="30" customHeight="1">
      <c r="C66" s="45"/>
      <c r="D66" s="143"/>
      <c r="E66" s="32"/>
      <c r="F66" s="29"/>
      <c r="G66" s="36"/>
    </row>
    <row r="67" spans="3:7" ht="30" customHeight="1">
      <c r="C67" s="45"/>
      <c r="D67" s="143"/>
      <c r="E67" s="32"/>
      <c r="F67" s="29"/>
      <c r="G67" s="36"/>
    </row>
    <row r="68" spans="3:7" ht="30" customHeight="1">
      <c r="C68" s="45"/>
      <c r="D68" s="143"/>
      <c r="E68" s="32"/>
      <c r="F68" s="29"/>
      <c r="G68" s="36"/>
    </row>
    <row r="69" spans="3:7" ht="30" customHeight="1">
      <c r="C69" s="45"/>
      <c r="D69" s="143"/>
      <c r="E69" s="32"/>
      <c r="F69" s="29"/>
      <c r="G69" s="36"/>
    </row>
    <row r="70" spans="3:7" ht="30" customHeight="1">
      <c r="C70" s="45"/>
      <c r="D70" s="143"/>
      <c r="E70" s="32"/>
      <c r="F70" s="29"/>
      <c r="G70" s="36"/>
    </row>
    <row r="71" spans="3:7" ht="30" customHeight="1">
      <c r="C71" s="45"/>
      <c r="D71" s="143"/>
      <c r="E71" s="32"/>
      <c r="F71" s="29"/>
      <c r="G71" s="36"/>
    </row>
    <row r="72" spans="3:7" ht="30" customHeight="1">
      <c r="C72" s="45"/>
      <c r="D72" s="143"/>
      <c r="E72" s="32"/>
      <c r="F72" s="29"/>
      <c r="G72" s="36"/>
    </row>
    <row r="73" spans="3:7" ht="30" customHeight="1">
      <c r="C73" s="45"/>
      <c r="D73" s="143"/>
      <c r="E73" s="32"/>
      <c r="F73" s="29"/>
      <c r="G73" s="36"/>
    </row>
    <row r="74" spans="3:7" ht="30" customHeight="1">
      <c r="C74" s="45"/>
      <c r="D74" s="143"/>
      <c r="E74" s="32"/>
      <c r="F74" s="29"/>
      <c r="G74" s="36"/>
    </row>
    <row r="75" spans="3:7" ht="30" customHeight="1">
      <c r="C75" s="45"/>
      <c r="D75" s="143"/>
      <c r="E75" s="32"/>
      <c r="F75" s="29"/>
      <c r="G75" s="36"/>
    </row>
    <row r="76" spans="3:7" ht="30" customHeight="1">
      <c r="C76" s="45"/>
      <c r="D76" s="143"/>
      <c r="E76" s="32"/>
      <c r="F76" s="29"/>
      <c r="G76" s="36"/>
    </row>
    <row r="77" spans="3:7" ht="30" customHeight="1">
      <c r="C77" s="45"/>
      <c r="D77" s="143"/>
      <c r="E77" s="32"/>
      <c r="F77" s="29"/>
      <c r="G77" s="36"/>
    </row>
    <row r="78" spans="3:7" ht="30" customHeight="1">
      <c r="C78" s="45"/>
      <c r="D78" s="143"/>
      <c r="E78" s="32"/>
      <c r="F78" s="29"/>
      <c r="G78" s="36"/>
    </row>
    <row r="79" spans="3:7" ht="30" customHeight="1">
      <c r="C79" s="45"/>
      <c r="D79" s="143"/>
      <c r="E79" s="32"/>
      <c r="F79" s="29"/>
      <c r="G79" s="36"/>
    </row>
    <row r="80" spans="3:7" ht="30" customHeight="1">
      <c r="C80" s="45"/>
      <c r="D80" s="143"/>
      <c r="E80" s="32"/>
      <c r="F80" s="29"/>
      <c r="G80" s="36"/>
    </row>
    <row r="81" spans="3:7" ht="30" customHeight="1">
      <c r="C81" s="45"/>
      <c r="D81" s="143"/>
      <c r="E81" s="32"/>
      <c r="F81" s="29"/>
      <c r="G81" s="36"/>
    </row>
    <row r="82" spans="3:7" ht="30" customHeight="1">
      <c r="C82" s="45"/>
      <c r="D82" s="143"/>
      <c r="E82" s="32"/>
      <c r="F82" s="29"/>
      <c r="G82" s="36"/>
    </row>
    <row r="83" spans="3:7" ht="30" customHeight="1">
      <c r="C83" s="45"/>
      <c r="D83" s="143"/>
      <c r="E83" s="32"/>
      <c r="F83" s="29"/>
      <c r="G83" s="36"/>
    </row>
    <row r="84" spans="3:7" ht="30" customHeight="1">
      <c r="C84" s="45"/>
      <c r="D84" s="143"/>
      <c r="E84" s="32"/>
      <c r="F84" s="29"/>
      <c r="G84" s="36"/>
    </row>
    <row r="85" spans="3:7" ht="30" customHeight="1">
      <c r="C85" s="45"/>
      <c r="D85" s="143"/>
      <c r="E85" s="32"/>
      <c r="F85" s="29"/>
      <c r="G85" s="36"/>
    </row>
    <row r="86" spans="3:7" ht="30" customHeight="1">
      <c r="C86" s="45"/>
      <c r="D86" s="143"/>
      <c r="E86" s="32"/>
      <c r="F86" s="29"/>
      <c r="G86" s="36"/>
    </row>
    <row r="87" spans="3:7" ht="30" customHeight="1">
      <c r="C87" s="45"/>
      <c r="D87" s="143"/>
      <c r="E87" s="32"/>
      <c r="F87" s="29"/>
      <c r="G87" s="36"/>
    </row>
    <row r="88" spans="3:7" ht="30" customHeight="1">
      <c r="C88" s="45"/>
      <c r="D88" s="143"/>
      <c r="E88" s="32"/>
      <c r="F88" s="29"/>
      <c r="G88" s="36"/>
    </row>
    <row r="89" spans="3:7" ht="30" customHeight="1">
      <c r="C89" s="45"/>
      <c r="D89" s="143"/>
      <c r="E89" s="32"/>
      <c r="F89" s="29"/>
      <c r="G89" s="36"/>
    </row>
    <row r="90" spans="3:7" ht="30" customHeight="1">
      <c r="C90" s="45"/>
      <c r="D90" s="143"/>
      <c r="E90" s="32"/>
      <c r="F90" s="29"/>
      <c r="G90" s="36"/>
    </row>
    <row r="91" spans="3:7" ht="30" customHeight="1">
      <c r="C91" s="45"/>
      <c r="D91" s="143"/>
      <c r="E91" s="32"/>
      <c r="F91" s="29"/>
      <c r="G91" s="36"/>
    </row>
    <row r="92" spans="3:7" ht="30" customHeight="1">
      <c r="C92" s="45"/>
      <c r="D92" s="143"/>
      <c r="E92" s="32"/>
      <c r="F92" s="29"/>
      <c r="G92" s="36"/>
    </row>
    <row r="93" spans="3:7" ht="30" customHeight="1">
      <c r="C93" s="45"/>
      <c r="D93" s="143"/>
      <c r="E93" s="32"/>
      <c r="F93" s="29"/>
      <c r="G93" s="36"/>
    </row>
    <row r="94" spans="3:7" ht="30" customHeight="1">
      <c r="C94" s="45"/>
      <c r="D94" s="143"/>
      <c r="E94" s="32"/>
      <c r="F94" s="29"/>
      <c r="G94" s="36"/>
    </row>
    <row r="95" spans="3:7" ht="30" customHeight="1">
      <c r="C95" s="45"/>
      <c r="D95" s="143"/>
      <c r="E95" s="32"/>
      <c r="F95" s="29"/>
      <c r="G95" s="36"/>
    </row>
    <row r="96" spans="3:7" ht="30" customHeight="1">
      <c r="C96" s="45"/>
      <c r="D96" s="143"/>
      <c r="E96" s="32"/>
      <c r="F96" s="29"/>
      <c r="G96" s="36"/>
    </row>
    <row r="97" spans="3:7" ht="30" customHeight="1">
      <c r="C97" s="45"/>
      <c r="D97" s="143"/>
      <c r="E97" s="32"/>
      <c r="F97" s="29"/>
      <c r="G97" s="36"/>
    </row>
    <row r="98" spans="3:7" ht="30" customHeight="1">
      <c r="C98" s="45"/>
      <c r="D98" s="143"/>
      <c r="E98" s="32"/>
      <c r="F98" s="29"/>
      <c r="G98" s="36"/>
    </row>
    <row r="99" spans="3:7" ht="30" customHeight="1">
      <c r="C99" s="45"/>
      <c r="D99" s="143"/>
      <c r="E99" s="32"/>
      <c r="F99" s="29"/>
      <c r="G99" s="36"/>
    </row>
    <row r="100" spans="3:7" ht="30" customHeight="1">
      <c r="C100" s="45"/>
      <c r="D100" s="143"/>
      <c r="E100" s="32"/>
      <c r="F100" s="29"/>
      <c r="G100" s="36"/>
    </row>
    <row r="101" spans="3:7" ht="30" customHeight="1">
      <c r="C101" s="45"/>
      <c r="D101" s="143"/>
      <c r="E101" s="32"/>
      <c r="F101" s="29"/>
      <c r="G101" s="36"/>
    </row>
    <row r="102" spans="3:7" ht="30" customHeight="1">
      <c r="C102" s="45"/>
      <c r="D102" s="143"/>
      <c r="E102" s="32"/>
      <c r="F102" s="29"/>
      <c r="G102" s="36"/>
    </row>
    <row r="103" spans="3:7" ht="30" customHeight="1">
      <c r="C103" s="45"/>
      <c r="D103" s="143"/>
      <c r="E103" s="32"/>
      <c r="F103" s="29"/>
      <c r="G103" s="36"/>
    </row>
    <row r="104" spans="3:7" ht="30" customHeight="1">
      <c r="C104" s="45"/>
      <c r="D104" s="143"/>
      <c r="E104" s="32"/>
      <c r="F104" s="29"/>
      <c r="G104" s="36"/>
    </row>
    <row r="105" spans="3:7" ht="30" customHeight="1">
      <c r="C105" s="45"/>
      <c r="D105" s="143"/>
      <c r="E105" s="32"/>
      <c r="F105" s="29"/>
      <c r="G105" s="36"/>
    </row>
    <row r="106" spans="3:7" ht="30" customHeight="1">
      <c r="C106" s="45"/>
      <c r="D106" s="143"/>
      <c r="E106" s="32"/>
      <c r="F106" s="29"/>
      <c r="G106" s="36"/>
    </row>
    <row r="107" spans="3:7" ht="30" customHeight="1">
      <c r="C107" s="45"/>
      <c r="D107" s="143"/>
      <c r="E107" s="32"/>
      <c r="F107" s="29"/>
      <c r="G107" s="36"/>
    </row>
    <row r="108" spans="3:7" ht="30" customHeight="1">
      <c r="C108" s="45"/>
      <c r="D108" s="143"/>
      <c r="E108" s="32"/>
      <c r="F108" s="29"/>
      <c r="G108" s="36"/>
    </row>
    <row r="109" spans="3:7" ht="30" customHeight="1">
      <c r="C109" s="45"/>
      <c r="D109" s="143"/>
      <c r="E109" s="32"/>
      <c r="F109" s="29"/>
      <c r="G109" s="36"/>
    </row>
    <row r="110" spans="3:7" ht="30" customHeight="1">
      <c r="C110" s="45"/>
      <c r="D110" s="143"/>
      <c r="E110" s="32"/>
      <c r="F110" s="29"/>
      <c r="G110" s="36"/>
    </row>
    <row r="111" spans="3:7" ht="30" customHeight="1">
      <c r="C111" s="45"/>
      <c r="D111" s="143"/>
      <c r="E111" s="32"/>
      <c r="F111" s="29"/>
      <c r="G111" s="36"/>
    </row>
    <row r="112" spans="3:7" ht="30" customHeight="1">
      <c r="C112" s="45"/>
      <c r="D112" s="143"/>
      <c r="E112" s="32"/>
      <c r="F112" s="29"/>
      <c r="G112" s="36"/>
    </row>
    <row r="113" spans="3:7" ht="30" customHeight="1">
      <c r="C113" s="45"/>
      <c r="D113" s="143"/>
      <c r="E113" s="32"/>
      <c r="F113" s="29"/>
      <c r="G113" s="36"/>
    </row>
    <row r="114" spans="3:7" ht="30" customHeight="1">
      <c r="C114" s="45"/>
      <c r="D114" s="143"/>
      <c r="E114" s="32"/>
      <c r="F114" s="29"/>
      <c r="G114" s="36"/>
    </row>
    <row r="115" spans="3:7" ht="30" customHeight="1">
      <c r="C115" s="45"/>
      <c r="D115" s="143"/>
      <c r="E115" s="32"/>
      <c r="F115" s="29"/>
      <c r="G115" s="36"/>
    </row>
    <row r="116" spans="3:7" ht="30" customHeight="1">
      <c r="C116" s="45"/>
      <c r="D116" s="143"/>
      <c r="E116" s="32"/>
      <c r="F116" s="29"/>
      <c r="G116" s="36"/>
    </row>
    <row r="117" spans="3:7" ht="30" customHeight="1">
      <c r="C117" s="45"/>
      <c r="D117" s="143"/>
      <c r="E117" s="32"/>
      <c r="F117" s="29"/>
      <c r="G117" s="36"/>
    </row>
    <row r="118" spans="3:7" ht="30" customHeight="1">
      <c r="C118" s="45"/>
      <c r="D118" s="143"/>
      <c r="E118" s="32"/>
      <c r="F118" s="29"/>
      <c r="G118" s="36"/>
    </row>
    <row r="119" spans="3:7" ht="30" customHeight="1">
      <c r="C119" s="45"/>
      <c r="D119" s="143"/>
      <c r="E119" s="32"/>
      <c r="F119" s="29"/>
      <c r="G119" s="36"/>
    </row>
    <row r="120" spans="3:7" ht="30" customHeight="1">
      <c r="C120" s="45"/>
      <c r="D120" s="143"/>
      <c r="E120" s="32"/>
      <c r="F120" s="29"/>
      <c r="G120" s="36"/>
    </row>
    <row r="121" spans="3:7" ht="30" customHeight="1">
      <c r="C121" s="45"/>
      <c r="D121" s="143"/>
      <c r="E121" s="32"/>
      <c r="F121" s="29"/>
      <c r="G121" s="36"/>
    </row>
    <row r="122" spans="3:7" ht="30" customHeight="1">
      <c r="C122" s="45"/>
      <c r="D122" s="143"/>
      <c r="E122" s="32"/>
      <c r="F122" s="29"/>
      <c r="G122" s="36"/>
    </row>
    <row r="123" spans="3:7" ht="30" customHeight="1">
      <c r="C123" s="45"/>
      <c r="D123" s="143"/>
      <c r="E123" s="32"/>
      <c r="F123" s="29"/>
      <c r="G123" s="36"/>
    </row>
    <row r="124" spans="3:7" ht="30" customHeight="1">
      <c r="C124" s="45"/>
      <c r="D124" s="143"/>
      <c r="E124" s="32"/>
      <c r="F124" s="29"/>
      <c r="G124" s="36"/>
    </row>
    <row r="125" spans="3:7" ht="30" customHeight="1">
      <c r="C125" s="45"/>
      <c r="D125" s="143"/>
      <c r="E125" s="32"/>
      <c r="F125" s="29"/>
      <c r="G125" s="36"/>
    </row>
    <row r="126" spans="3:7" ht="30" customHeight="1">
      <c r="C126" s="45"/>
      <c r="D126" s="143"/>
      <c r="E126" s="32"/>
      <c r="F126" s="29"/>
      <c r="G126" s="36"/>
    </row>
    <row r="127" spans="3:7" ht="30" customHeight="1">
      <c r="C127" s="45"/>
      <c r="D127" s="143"/>
      <c r="E127" s="32"/>
      <c r="F127" s="29"/>
      <c r="G127" s="36"/>
    </row>
    <row r="128" spans="3:7" ht="30" customHeight="1">
      <c r="C128" s="45"/>
      <c r="D128" s="143"/>
      <c r="E128" s="32"/>
      <c r="F128" s="29"/>
      <c r="G128" s="36"/>
    </row>
    <row r="129" spans="3:7" ht="30" customHeight="1">
      <c r="C129" s="45"/>
      <c r="D129" s="143"/>
      <c r="E129" s="32"/>
      <c r="F129" s="29"/>
      <c r="G129" s="36"/>
    </row>
    <row r="130" spans="3:7" ht="30" customHeight="1">
      <c r="C130" s="45"/>
      <c r="D130" s="143"/>
      <c r="E130" s="32"/>
      <c r="F130" s="29"/>
      <c r="G130" s="36"/>
    </row>
    <row r="131" spans="3:7" ht="30" customHeight="1">
      <c r="C131" s="45"/>
      <c r="D131" s="143"/>
      <c r="E131" s="32"/>
      <c r="F131" s="29"/>
      <c r="G131" s="36"/>
    </row>
    <row r="132" spans="3:7" ht="30" customHeight="1">
      <c r="C132" s="45"/>
      <c r="D132" s="143"/>
      <c r="E132" s="32"/>
      <c r="F132" s="29"/>
      <c r="G132" s="36"/>
    </row>
    <row r="133" spans="3:7" ht="30" customHeight="1">
      <c r="C133" s="45"/>
      <c r="D133" s="143"/>
      <c r="E133" s="32"/>
      <c r="F133" s="29"/>
      <c r="G133" s="36"/>
    </row>
    <row r="134" spans="3:7" ht="30" customHeight="1">
      <c r="C134" s="45"/>
      <c r="D134" s="143"/>
      <c r="E134" s="32"/>
      <c r="F134" s="29"/>
      <c r="G134" s="36"/>
    </row>
    <row r="135" spans="3:7" ht="30" customHeight="1">
      <c r="C135" s="45"/>
      <c r="D135" s="143"/>
      <c r="E135" s="32"/>
      <c r="F135" s="29"/>
      <c r="G135" s="36"/>
    </row>
    <row r="136" spans="3:7" ht="30" customHeight="1">
      <c r="C136" s="45"/>
      <c r="D136" s="143"/>
      <c r="E136" s="32"/>
      <c r="F136" s="29"/>
      <c r="G136" s="36"/>
    </row>
    <row r="137" spans="3:7" ht="30" customHeight="1">
      <c r="C137" s="45"/>
      <c r="D137" s="143"/>
      <c r="E137" s="32"/>
      <c r="F137" s="29"/>
      <c r="G137" s="36"/>
    </row>
    <row r="138" spans="3:7" ht="30" customHeight="1">
      <c r="C138" s="45"/>
      <c r="D138" s="143"/>
      <c r="E138" s="32"/>
      <c r="F138" s="29"/>
      <c r="G138" s="36"/>
    </row>
    <row r="139" spans="3:7" ht="30" customHeight="1">
      <c r="C139" s="45"/>
      <c r="D139" s="143"/>
      <c r="E139" s="32"/>
      <c r="F139" s="29"/>
      <c r="G139" s="36"/>
    </row>
    <row r="140" spans="3:7" ht="30" customHeight="1">
      <c r="C140" s="45"/>
      <c r="D140" s="143"/>
      <c r="E140" s="32"/>
      <c r="F140" s="29"/>
      <c r="G140" s="36"/>
    </row>
    <row r="141" spans="3:7" ht="30" customHeight="1">
      <c r="C141" s="45"/>
      <c r="D141" s="143"/>
      <c r="E141" s="32"/>
      <c r="F141" s="29"/>
      <c r="G141" s="36"/>
    </row>
    <row r="142" spans="3:7" ht="30" customHeight="1">
      <c r="C142" s="45"/>
      <c r="D142" s="143"/>
      <c r="E142" s="32"/>
      <c r="F142" s="29"/>
      <c r="G142" s="36"/>
    </row>
    <row r="143" spans="3:7" ht="30" customHeight="1">
      <c r="C143" s="45"/>
      <c r="D143" s="143"/>
      <c r="E143" s="32"/>
      <c r="F143" s="29"/>
      <c r="G143" s="36"/>
    </row>
    <row r="144" spans="3:7" ht="30" customHeight="1">
      <c r="C144" s="45"/>
      <c r="D144" s="143"/>
      <c r="E144" s="32"/>
      <c r="F144" s="29"/>
      <c r="G144" s="36"/>
    </row>
    <row r="145" spans="3:7" ht="30" customHeight="1">
      <c r="C145" s="45"/>
      <c r="D145" s="143"/>
      <c r="E145" s="32"/>
      <c r="F145" s="29"/>
      <c r="G145" s="36"/>
    </row>
    <row r="146" spans="3:7" ht="30" customHeight="1">
      <c r="C146" s="45"/>
      <c r="D146" s="143"/>
      <c r="E146" s="32"/>
      <c r="F146" s="29"/>
      <c r="G146" s="36"/>
    </row>
    <row r="147" spans="3:7" ht="30" customHeight="1">
      <c r="C147" s="45"/>
      <c r="D147" s="143"/>
      <c r="E147" s="32"/>
      <c r="F147" s="29"/>
      <c r="G147" s="36"/>
    </row>
    <row r="148" spans="3:7" ht="30" customHeight="1">
      <c r="C148" s="45"/>
      <c r="D148" s="143"/>
      <c r="E148" s="32"/>
      <c r="F148" s="29"/>
      <c r="G148" s="36"/>
    </row>
    <row r="149" spans="3:7" ht="30" customHeight="1">
      <c r="C149" s="45"/>
      <c r="D149" s="143"/>
      <c r="E149" s="32"/>
      <c r="F149" s="29"/>
      <c r="G149" s="36"/>
    </row>
    <row r="150" spans="3:7" ht="30" customHeight="1">
      <c r="C150" s="45"/>
      <c r="D150" s="143"/>
      <c r="E150" s="32"/>
      <c r="F150" s="29"/>
      <c r="G150" s="36"/>
    </row>
    <row r="151" spans="3:7" ht="30" customHeight="1">
      <c r="C151" s="45"/>
      <c r="D151" s="143"/>
      <c r="E151" s="32"/>
      <c r="F151" s="29"/>
      <c r="G151" s="36"/>
    </row>
    <row r="152" spans="3:7" ht="30" customHeight="1">
      <c r="C152" s="45"/>
      <c r="D152" s="143"/>
      <c r="E152" s="32"/>
      <c r="F152" s="29"/>
      <c r="G152" s="36"/>
    </row>
    <row r="153" spans="3:7" ht="30" customHeight="1">
      <c r="C153" s="45"/>
      <c r="D153" s="143"/>
      <c r="E153" s="32"/>
      <c r="F153" s="29"/>
      <c r="G153" s="36"/>
    </row>
    <row r="154" spans="3:7" ht="30" customHeight="1">
      <c r="C154" s="45"/>
      <c r="D154" s="143"/>
      <c r="E154" s="32"/>
      <c r="F154" s="29"/>
      <c r="G154" s="36"/>
    </row>
    <row r="155" spans="3:7" ht="30" customHeight="1">
      <c r="C155" s="45"/>
      <c r="D155" s="143"/>
      <c r="E155" s="32"/>
      <c r="F155" s="29"/>
      <c r="G155" s="36"/>
    </row>
    <row r="156" spans="3:7" ht="30" customHeight="1">
      <c r="C156" s="45"/>
      <c r="D156" s="143"/>
      <c r="E156" s="32"/>
      <c r="F156" s="29"/>
      <c r="G156" s="36"/>
    </row>
    <row r="157" spans="3:7" ht="30" customHeight="1">
      <c r="C157" s="45"/>
      <c r="D157" s="143"/>
      <c r="E157" s="32"/>
      <c r="F157" s="29"/>
      <c r="G157" s="36"/>
    </row>
    <row r="158" spans="3:7" ht="30" customHeight="1">
      <c r="C158" s="45"/>
      <c r="D158" s="143"/>
      <c r="E158" s="32"/>
      <c r="F158" s="29"/>
      <c r="G158" s="36"/>
    </row>
    <row r="159" spans="3:7" ht="30" customHeight="1">
      <c r="C159" s="45"/>
      <c r="D159" s="143"/>
      <c r="E159" s="32"/>
      <c r="F159" s="29"/>
      <c r="G159" s="36"/>
    </row>
    <row r="160" spans="3:7" ht="30" customHeight="1">
      <c r="C160" s="45"/>
      <c r="D160" s="143"/>
      <c r="E160" s="32"/>
      <c r="F160" s="29"/>
      <c r="G160" s="36"/>
    </row>
    <row r="161" spans="3:7" ht="30" customHeight="1">
      <c r="C161" s="45"/>
      <c r="D161" s="143"/>
      <c r="E161" s="32"/>
      <c r="F161" s="29"/>
      <c r="G161" s="36"/>
    </row>
    <row r="162" spans="3:7" ht="30" customHeight="1">
      <c r="C162" s="45"/>
      <c r="D162" s="143"/>
      <c r="E162" s="32"/>
      <c r="F162" s="29"/>
      <c r="G162" s="36"/>
    </row>
    <row r="163" spans="3:7" ht="30" customHeight="1">
      <c r="C163" s="45"/>
      <c r="D163" s="143"/>
      <c r="E163" s="32"/>
      <c r="F163" s="29"/>
      <c r="G163" s="36"/>
    </row>
    <row r="164" spans="3:7" ht="30" customHeight="1">
      <c r="C164" s="45"/>
      <c r="D164" s="143"/>
      <c r="E164" s="32"/>
      <c r="F164" s="29"/>
      <c r="G164" s="36"/>
    </row>
    <row r="165" spans="3:7" ht="30" customHeight="1">
      <c r="C165" s="45"/>
      <c r="D165" s="143"/>
      <c r="E165" s="32"/>
      <c r="F165" s="29"/>
      <c r="G165" s="36"/>
    </row>
    <row r="166" spans="3:7" ht="30" customHeight="1">
      <c r="C166" s="45"/>
      <c r="D166" s="143"/>
      <c r="E166" s="32"/>
      <c r="F166" s="29"/>
      <c r="G166" s="36"/>
    </row>
    <row r="167" spans="3:7" ht="30" customHeight="1">
      <c r="C167" s="45"/>
      <c r="D167" s="143"/>
      <c r="E167" s="32"/>
      <c r="F167" s="29"/>
      <c r="G167" s="36"/>
    </row>
    <row r="168" spans="3:7" ht="30" customHeight="1">
      <c r="C168" s="45"/>
      <c r="D168" s="143"/>
      <c r="E168" s="32"/>
      <c r="F168" s="29"/>
      <c r="G168" s="36"/>
    </row>
    <row r="169" spans="3:7" ht="30" customHeight="1">
      <c r="C169" s="45"/>
      <c r="D169" s="143"/>
      <c r="E169" s="32"/>
      <c r="F169" s="29"/>
      <c r="G169" s="36"/>
    </row>
    <row r="170" spans="3:7" ht="30" customHeight="1">
      <c r="C170" s="45"/>
      <c r="D170" s="143"/>
      <c r="E170" s="32"/>
      <c r="F170" s="29"/>
      <c r="G170" s="36"/>
    </row>
    <row r="171" spans="3:7" ht="30" customHeight="1">
      <c r="C171" s="45"/>
      <c r="D171" s="143"/>
      <c r="E171" s="32"/>
      <c r="F171" s="29"/>
      <c r="G171" s="36"/>
    </row>
    <row r="172" spans="3:7" ht="30" customHeight="1">
      <c r="C172" s="45"/>
      <c r="D172" s="143"/>
      <c r="E172" s="32"/>
      <c r="F172" s="29"/>
      <c r="G172" s="36"/>
    </row>
    <row r="173" spans="3:7" ht="30" customHeight="1">
      <c r="C173" s="45"/>
      <c r="D173" s="143"/>
      <c r="E173" s="32"/>
      <c r="F173" s="29"/>
      <c r="G173" s="36"/>
    </row>
    <row r="174" spans="3:7" ht="30" customHeight="1">
      <c r="C174" s="45"/>
      <c r="D174" s="143"/>
      <c r="E174" s="32"/>
      <c r="F174" s="29"/>
      <c r="G174" s="36"/>
    </row>
    <row r="175" spans="3:7" ht="30" customHeight="1">
      <c r="C175" s="45"/>
      <c r="D175" s="143"/>
      <c r="E175" s="32"/>
      <c r="F175" s="29"/>
      <c r="G175" s="36"/>
    </row>
    <row r="176" spans="3:7" ht="30" customHeight="1">
      <c r="C176" s="45"/>
      <c r="D176" s="143"/>
      <c r="E176" s="32"/>
      <c r="F176" s="29"/>
      <c r="G176" s="36"/>
    </row>
    <row r="177" spans="3:7" ht="30" customHeight="1">
      <c r="C177" s="45"/>
      <c r="D177" s="143"/>
      <c r="E177" s="32"/>
      <c r="F177" s="29"/>
      <c r="G177" s="36"/>
    </row>
    <row r="178" spans="3:7" ht="30" customHeight="1">
      <c r="C178" s="45"/>
      <c r="D178" s="143"/>
      <c r="E178" s="32"/>
      <c r="F178" s="29"/>
      <c r="G178" s="36"/>
    </row>
    <row r="179" spans="3:7" ht="30" customHeight="1">
      <c r="C179" s="45"/>
      <c r="D179" s="143"/>
      <c r="E179" s="32"/>
      <c r="F179" s="29"/>
      <c r="G179" s="36"/>
    </row>
    <row r="180" spans="3:7" ht="30" customHeight="1">
      <c r="C180" s="45"/>
      <c r="D180" s="143"/>
      <c r="E180" s="32"/>
      <c r="F180" s="29"/>
      <c r="G180" s="36"/>
    </row>
    <row r="181" spans="3:7" ht="30" customHeight="1">
      <c r="C181" s="45"/>
      <c r="D181" s="143"/>
      <c r="E181" s="32"/>
      <c r="F181" s="29"/>
      <c r="G181" s="36"/>
    </row>
    <row r="182" spans="3:7" ht="30" customHeight="1">
      <c r="C182" s="45"/>
      <c r="D182" s="143"/>
      <c r="E182" s="32"/>
      <c r="F182" s="29"/>
      <c r="G182" s="36"/>
    </row>
    <row r="183" spans="3:7" ht="30" customHeight="1">
      <c r="C183" s="45"/>
      <c r="D183" s="143"/>
      <c r="E183" s="32"/>
      <c r="F183" s="29"/>
      <c r="G183" s="36"/>
    </row>
    <row r="184" spans="3:7" ht="30" customHeight="1">
      <c r="C184" s="45"/>
      <c r="D184" s="143"/>
      <c r="E184" s="32"/>
      <c r="F184" s="29"/>
      <c r="G184" s="36"/>
    </row>
    <row r="185" spans="3:7" ht="30" customHeight="1">
      <c r="C185" s="45"/>
      <c r="D185" s="143"/>
      <c r="E185" s="32"/>
      <c r="F185" s="29"/>
      <c r="G185" s="36"/>
    </row>
    <row r="186" spans="3:7" ht="30" customHeight="1">
      <c r="C186" s="45"/>
      <c r="D186" s="143"/>
      <c r="E186" s="32"/>
      <c r="F186" s="29"/>
      <c r="G186" s="36"/>
    </row>
    <row r="187" spans="3:7" ht="30" customHeight="1">
      <c r="C187" s="45"/>
      <c r="D187" s="143"/>
      <c r="E187" s="32"/>
      <c r="F187" s="29"/>
      <c r="G187" s="36"/>
    </row>
    <row r="188" spans="3:7" ht="30" customHeight="1">
      <c r="C188" s="45"/>
      <c r="D188" s="143"/>
      <c r="E188" s="32"/>
      <c r="F188" s="29"/>
      <c r="G188" s="36"/>
    </row>
    <row r="189" spans="3:7" ht="30" customHeight="1">
      <c r="C189" s="45"/>
      <c r="D189" s="143"/>
      <c r="E189" s="32"/>
      <c r="F189" s="29"/>
      <c r="G189" s="36"/>
    </row>
    <row r="190" spans="3:7" ht="30" customHeight="1">
      <c r="C190" s="45"/>
      <c r="D190" s="143"/>
      <c r="E190" s="32"/>
      <c r="F190" s="29"/>
      <c r="G190" s="36"/>
    </row>
    <row r="191" spans="3:7" ht="30" customHeight="1">
      <c r="C191" s="45"/>
      <c r="D191" s="143"/>
      <c r="E191" s="32"/>
      <c r="F191" s="29"/>
      <c r="G191" s="36"/>
    </row>
    <row r="192" spans="3:7" ht="30" customHeight="1">
      <c r="C192" s="45"/>
      <c r="D192" s="143"/>
      <c r="E192" s="32"/>
      <c r="F192" s="29"/>
      <c r="G192" s="36"/>
    </row>
    <row r="193" spans="3:7" ht="30" customHeight="1">
      <c r="C193" s="45"/>
      <c r="D193" s="143"/>
      <c r="E193" s="32"/>
      <c r="F193" s="29"/>
      <c r="G193" s="36"/>
    </row>
    <row r="194" spans="3:7" ht="30" customHeight="1">
      <c r="C194" s="45"/>
      <c r="D194" s="143"/>
      <c r="E194" s="32"/>
      <c r="F194" s="29"/>
      <c r="G194" s="36"/>
    </row>
    <row r="195" spans="3:7" ht="30" customHeight="1">
      <c r="C195" s="45"/>
      <c r="D195" s="143"/>
      <c r="E195" s="32"/>
      <c r="F195" s="29"/>
      <c r="G195" s="36"/>
    </row>
    <row r="196" spans="3:7" ht="30" customHeight="1">
      <c r="C196" s="45"/>
      <c r="D196" s="143"/>
      <c r="E196" s="32"/>
      <c r="F196" s="29"/>
      <c r="G196" s="36"/>
    </row>
    <row r="197" spans="3:7" ht="30" customHeight="1">
      <c r="C197" s="45"/>
      <c r="D197" s="143"/>
      <c r="E197" s="32"/>
      <c r="F197" s="29"/>
      <c r="G197" s="36"/>
    </row>
    <row r="198" spans="3:7" ht="30" customHeight="1">
      <c r="C198" s="45"/>
      <c r="D198" s="143"/>
      <c r="E198" s="32"/>
      <c r="F198" s="29"/>
      <c r="G198" s="36"/>
    </row>
    <row r="199" spans="3:7" ht="30" customHeight="1">
      <c r="C199" s="45"/>
      <c r="D199" s="143"/>
      <c r="E199" s="32"/>
      <c r="F199" s="29"/>
      <c r="G199" s="36"/>
    </row>
    <row r="200" spans="3:7" ht="30" customHeight="1">
      <c r="C200" s="45"/>
      <c r="D200" s="143"/>
      <c r="E200" s="32"/>
      <c r="F200" s="29"/>
      <c r="G200" s="36"/>
    </row>
    <row r="201" spans="3:7" ht="30" customHeight="1">
      <c r="C201" s="45"/>
      <c r="D201" s="143"/>
      <c r="E201" s="32"/>
      <c r="F201" s="29"/>
      <c r="G201" s="36"/>
    </row>
    <row r="202" spans="3:7" ht="30" customHeight="1">
      <c r="C202" s="45"/>
      <c r="D202" s="143"/>
      <c r="E202" s="32"/>
      <c r="F202" s="29"/>
      <c r="G202" s="36"/>
    </row>
    <row r="203" spans="3:7" ht="30" customHeight="1">
      <c r="C203" s="45"/>
      <c r="D203" s="143"/>
      <c r="E203" s="32"/>
      <c r="F203" s="29"/>
      <c r="G203" s="36"/>
    </row>
    <row r="204" spans="3:7" ht="30" customHeight="1">
      <c r="C204" s="45"/>
      <c r="D204" s="143"/>
      <c r="E204" s="32"/>
      <c r="F204" s="29"/>
      <c r="G204" s="36"/>
    </row>
    <row r="205" spans="3:7" ht="30" customHeight="1">
      <c r="C205" s="45"/>
      <c r="D205" s="143"/>
      <c r="E205" s="32"/>
      <c r="F205" s="29"/>
      <c r="G205" s="36"/>
    </row>
  </sheetData>
  <sheetProtection algorithmName="SHA-512" hashValue="Ih3jUlUJHH5VCrzNotswKSH6e0Vf0LXS9GPgnX352h4EJW08dp/ZjynOxAKe3x6LejcUz8Gxz4KuzCZrFYoXwQ==" saltValue="s62A+KWz+wTOzhrbdl8Irg==" spinCount="100000" sheet="1" objects="1" scenarios="1" formatColumns="0" formatRows="0" insertColumns="0" insertRows="0" insertHyperlinks="0" deleteColumns="0" deleteRows="0" selectLockedCells="1" sort="0" autoFilter="0"/>
  <conditionalFormatting sqref="G6:G205">
    <cfRule type="cellIs" dxfId="104" priority="65" operator="equal">
      <formula>"No realizada"</formula>
    </cfRule>
    <cfRule type="cellIs" dxfId="103" priority="66" operator="equal">
      <formula>"Realizada"</formula>
    </cfRule>
  </conditionalFormatting>
  <dataValidations count="1">
    <dataValidation type="list" allowBlank="1" showInputMessage="1" showErrorMessage="1" sqref="G6:G205" xr:uid="{331C607A-75F1-4F75-BFA2-F6B805FA71DE}">
      <formula1>"Realizada,No realizada"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8768-CD1B-4E9D-B953-F593A0434A01}">
  <dimension ref="C1:O11"/>
  <sheetViews>
    <sheetView showGridLines="0" zoomScale="90" zoomScaleNormal="90" zoomScalePageLayoutView="80" workbookViewId="0">
      <pane ySplit="2" topLeftCell="A3" activePane="bottomLeft" state="frozen"/>
      <selection activeCell="C3" sqref="C3"/>
      <selection pane="bottomLeft" activeCell="N5" sqref="N5:O5"/>
    </sheetView>
  </sheetViews>
  <sheetFormatPr defaultColWidth="11" defaultRowHeight="14.4"/>
  <cols>
    <col min="1" max="1" width="2.09765625" style="54" customWidth="1"/>
    <col min="2" max="2" width="1.3984375" style="54" customWidth="1"/>
    <col min="3" max="15" width="12.69921875" style="54" customWidth="1"/>
    <col min="16" max="20" width="11" style="54" customWidth="1"/>
    <col min="21" max="16384" width="11" style="54"/>
  </cols>
  <sheetData>
    <row r="1" spans="3:15" s="47" customFormat="1" ht="39" customHeight="1"/>
    <row r="2" spans="3:15" s="51" customFormat="1" ht="30" customHeight="1">
      <c r="C2" s="48"/>
      <c r="D2" s="49"/>
      <c r="E2" s="50"/>
      <c r="F2" s="50"/>
    </row>
    <row r="3" spans="3:15" s="216" customFormat="1" ht="45" customHeight="1">
      <c r="C3" s="211" t="s">
        <v>215</v>
      </c>
      <c r="D3" s="214"/>
      <c r="E3" s="215"/>
      <c r="F3" s="215"/>
    </row>
    <row r="4" spans="3:15" ht="21" customHeight="1">
      <c r="C4" s="52"/>
      <c r="D4" s="53"/>
      <c r="E4" s="53"/>
      <c r="F4" s="53"/>
    </row>
    <row r="5" spans="3:15" s="146" customFormat="1" ht="42.9" customHeight="1">
      <c r="C5" s="145" t="s">
        <v>45</v>
      </c>
      <c r="D5" s="256" t="str">
        <f>GR_dir!D8</f>
        <v>análisis de problemas</v>
      </c>
      <c r="E5" s="256"/>
      <c r="F5" s="256"/>
      <c r="G5" s="256"/>
      <c r="I5" s="145" t="s">
        <v>32</v>
      </c>
      <c r="J5" s="256" t="str">
        <f>GR_dir!D9</f>
        <v>Ventas brutas</v>
      </c>
      <c r="K5" s="256"/>
      <c r="L5" s="256"/>
      <c r="M5" s="145" t="s">
        <v>55</v>
      </c>
      <c r="N5" s="257" t="s">
        <v>196</v>
      </c>
      <c r="O5" s="258"/>
    </row>
    <row r="6" spans="3:15" ht="6.6" customHeight="1"/>
    <row r="7" spans="3:15" s="55" customFormat="1" ht="24.6" customHeight="1" thickBot="1">
      <c r="C7" s="112" t="s">
        <v>164</v>
      </c>
      <c r="D7" s="56"/>
    </row>
    <row r="8" spans="3:15" ht="30" customHeight="1" thickTop="1" thickBot="1">
      <c r="C8" s="57" t="str">
        <f>PROPER(TEXT(GR_dir!$D$6,"MMM/aaaa"))</f>
        <v>Jul/Tuesday</v>
      </c>
      <c r="D8" s="58" t="str">
        <f>PROPER(TEXT(DATE(YEAR(GR_dir!$D$6),MONTH(GR_dir!$D$6)+1,1),"MMM/aaaa"))</f>
        <v>Aug/Wednesday</v>
      </c>
      <c r="E8" s="58" t="str">
        <f>PROPER(TEXT(DATE(YEAR(GR_dir!$D$6),MONTH(GR_dir!$D$6)+2,1),"MMM/aaaa"))</f>
        <v>Sep/Saturday</v>
      </c>
      <c r="F8" s="58" t="str">
        <f>PROPER(TEXT(DATE(YEAR(GR_dir!$D$6),MONTH(GR_dir!$D$6)+3,1),"MMM/aaaa"))</f>
        <v>Oct/Monday</v>
      </c>
      <c r="G8" s="58" t="str">
        <f>PROPER(TEXT(DATE(YEAR(GR_dir!$D$6),MONTH(GR_dir!$D$6)+4,1),"MMM/aaaa"))</f>
        <v>Nov/Thursday</v>
      </c>
      <c r="H8" s="58" t="str">
        <f>PROPER(TEXT(DATE(YEAR(GR_dir!$D$6),MONTH(GR_dir!$D$6)+5,1),"MMM/aaaa"))</f>
        <v>Dec/Saturday</v>
      </c>
      <c r="I8" s="58" t="str">
        <f>PROPER(TEXT(DATE(YEAR(GR_dir!$D$6),MONTH(GR_dir!$D$6)+6,1),"MMM/aaaa"))</f>
        <v>Jan/Tuesday</v>
      </c>
      <c r="J8" s="58" t="str">
        <f>PROPER(TEXT(DATE(YEAR(GR_dir!$D$6),MONTH(GR_dir!$D$6)+7,1),"MMM/aaaa"))</f>
        <v>Feb/Friday</v>
      </c>
      <c r="K8" s="58" t="str">
        <f>PROPER(TEXT(DATE(YEAR(GR_dir!$D$6),MONTH(GR_dir!$D$6)+8,1),"MMM/aaaa"))</f>
        <v>Mar/Friday</v>
      </c>
      <c r="L8" s="58" t="str">
        <f>PROPER(TEXT(DATE(YEAR(GR_dir!$D$6),MONTH(GR_dir!$D$6)+9,1),"MMM/aaaa"))</f>
        <v>Apr/Monday</v>
      </c>
      <c r="M8" s="58" t="str">
        <f>PROPER(TEXT(DATE(YEAR(GR_dir!$D$6),MONTH(GR_dir!$D$6)+10,1),"MMM/aaaa"))</f>
        <v>May/Wednesday</v>
      </c>
      <c r="N8" s="58" t="str">
        <f>PROPER(TEXT(DATE(YEAR(GR_dir!$D$6),MONTH(GR_dir!$D$6)+11,1),"MMM/aaaa"))</f>
        <v>Jun/Saturday</v>
      </c>
      <c r="O8" s="58" t="s">
        <v>58</v>
      </c>
    </row>
    <row r="9" spans="3:15" ht="30" customHeight="1" thickTop="1">
      <c r="C9" s="148">
        <v>1000</v>
      </c>
      <c r="D9" s="148">
        <v>850</v>
      </c>
      <c r="E9" s="148">
        <v>900</v>
      </c>
      <c r="F9" s="148">
        <v>1000</v>
      </c>
      <c r="G9" s="148">
        <v>1100</v>
      </c>
      <c r="H9" s="148">
        <v>890</v>
      </c>
      <c r="I9" s="148">
        <v>500</v>
      </c>
      <c r="J9" s="148">
        <v>950</v>
      </c>
      <c r="K9" s="148"/>
      <c r="L9" s="148"/>
      <c r="M9" s="148"/>
      <c r="N9" s="148"/>
      <c r="O9" s="149">
        <f>SUM(C9:N9)</f>
        <v>7190</v>
      </c>
    </row>
    <row r="11" spans="3:15" ht="16.5" customHeight="1"/>
  </sheetData>
  <sheetProtection algorithmName="SHA-512" hashValue="Se5Kd5BumMkQO6U9yZBJztpY0s0FUPd2RoxnRNU1t5prnsg8WlF7vWJxdSeTVHB13pCtLJb9Of57mNSOW82rBw==" saltValue="nL/tgUyEhfgWV1Wc16m1bQ==" spinCount="100000" sheet="1" objects="1" scenarios="1" formatColumns="0" formatRows="0" insertColumns="0" insertRows="0" insertHyperlinks="0" deleteColumns="0" deleteRows="0" selectLockedCells="1" sort="0" autoFilter="0"/>
  <mergeCells count="3">
    <mergeCell ref="D5:G5"/>
    <mergeCell ref="J5:L5"/>
    <mergeCell ref="N5:O5"/>
  </mergeCells>
  <dataValidations count="1">
    <dataValidation type="list" allowBlank="1" showInputMessage="1" showErrorMessage="1" sqref="N5:O5" xr:uid="{8F205904-DC18-4D19-AD96-1D430AC5FB93}">
      <formula1>"Cuanto más pequeño, mejor,Cuanto más grande, mejor"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86E81A-00F0-4CE7-AB0A-F311CCD45559}">
            <xm:f>GR_dir!$D$10="Porcentaje"</xm:f>
            <x14:dxf>
              <numFmt numFmtId="13" formatCode="0%"/>
            </x14:dxf>
          </x14:cfRule>
          <x14:cfRule type="expression" priority="2" id="{DB302015-10C7-4FED-BA4C-0C160A8E4094}">
            <xm:f>GR_dir!$D$10="Moneda"</xm:f>
            <x14:dxf>
              <numFmt numFmtId="168" formatCode="[$$-340A]#,##0.00"/>
            </x14:dxf>
          </x14:cfRule>
          <xm:sqref>C9:O9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18FB-EFD4-4285-B938-DD66BAB37116}">
  <dimension ref="B1:F117"/>
  <sheetViews>
    <sheetView showGridLines="0" zoomScale="90" zoomScaleNormal="90" zoomScalePageLayoutView="80" workbookViewId="0">
      <pane ySplit="5" topLeftCell="A13" activePane="bottomLeft" state="frozen"/>
      <selection activeCell="C3" sqref="C3"/>
      <selection pane="bottomLeft" activeCell="D24" sqref="D24"/>
    </sheetView>
  </sheetViews>
  <sheetFormatPr defaultColWidth="11" defaultRowHeight="15.6"/>
  <cols>
    <col min="1" max="1" width="2.09765625" customWidth="1"/>
    <col min="2" max="2" width="1.3984375" customWidth="1"/>
    <col min="3" max="3" width="41.5" customWidth="1"/>
    <col min="4" max="4" width="17.69921875" customWidth="1"/>
    <col min="5" max="5" width="16.09765625" customWidth="1"/>
    <col min="6" max="20" width="10.69921875" customWidth="1"/>
  </cols>
  <sheetData>
    <row r="1" spans="2:6" s="1" customFormat="1" ht="39" customHeight="1"/>
    <row r="2" spans="2:6" s="2" customFormat="1" ht="30" customHeight="1">
      <c r="C2" s="4"/>
      <c r="D2" s="5"/>
      <c r="E2" s="5"/>
      <c r="F2" s="5"/>
    </row>
    <row r="3" spans="2:6" s="210" customFormat="1" ht="45" customHeight="1">
      <c r="C3" s="211" t="s">
        <v>215</v>
      </c>
      <c r="D3" s="209"/>
      <c r="E3" s="209"/>
      <c r="F3" s="209"/>
    </row>
    <row r="4" spans="2:6" ht="15" customHeight="1" thickBot="1">
      <c r="C4" s="8"/>
      <c r="D4" s="9"/>
      <c r="E4" s="9"/>
      <c r="F4" s="9"/>
    </row>
    <row r="5" spans="2:6" ht="30" customHeight="1" thickTop="1" thickBot="1">
      <c r="C5" s="57" t="s">
        <v>177</v>
      </c>
      <c r="D5" s="57" t="s">
        <v>176</v>
      </c>
      <c r="E5" s="57" t="s">
        <v>47</v>
      </c>
    </row>
    <row r="6" spans="2:6" ht="30" customHeight="1" thickTop="1">
      <c r="B6" s="66">
        <v>1</v>
      </c>
      <c r="C6" s="68" t="s">
        <v>147</v>
      </c>
      <c r="D6" s="59" t="s">
        <v>178</v>
      </c>
      <c r="E6" s="60">
        <v>28</v>
      </c>
    </row>
    <row r="7" spans="2:6" ht="30" customHeight="1">
      <c r="B7" s="66">
        <v>2</v>
      </c>
      <c r="C7" s="74" t="s">
        <v>148</v>
      </c>
      <c r="D7" s="59" t="s">
        <v>66</v>
      </c>
      <c r="E7" s="33">
        <v>60</v>
      </c>
    </row>
    <row r="8" spans="2:6" ht="30" customHeight="1">
      <c r="B8" s="66">
        <v>3</v>
      </c>
      <c r="C8" s="75" t="s">
        <v>149</v>
      </c>
      <c r="D8" s="59" t="s">
        <v>179</v>
      </c>
      <c r="E8" s="33">
        <v>73</v>
      </c>
    </row>
    <row r="9" spans="2:6" ht="30" customHeight="1">
      <c r="B9" s="66">
        <v>4</v>
      </c>
      <c r="C9" s="75" t="s">
        <v>150</v>
      </c>
      <c r="D9" s="59" t="s">
        <v>180</v>
      </c>
      <c r="E9" s="33">
        <v>97</v>
      </c>
    </row>
    <row r="10" spans="2:6" ht="30" customHeight="1">
      <c r="B10" s="66">
        <v>5</v>
      </c>
      <c r="C10" s="243" t="s">
        <v>151</v>
      </c>
      <c r="D10" s="244" t="s">
        <v>181</v>
      </c>
      <c r="E10" s="245">
        <v>50</v>
      </c>
    </row>
    <row r="11" spans="2:6" ht="30" customHeight="1">
      <c r="B11" s="66">
        <v>2</v>
      </c>
      <c r="C11" s="246" t="s">
        <v>152</v>
      </c>
      <c r="D11" s="244" t="s">
        <v>182</v>
      </c>
      <c r="E11" s="245">
        <v>3</v>
      </c>
    </row>
    <row r="12" spans="2:6" ht="30" customHeight="1">
      <c r="B12" s="66">
        <v>3</v>
      </c>
      <c r="C12" s="243"/>
      <c r="D12" s="244"/>
      <c r="E12" s="245"/>
    </row>
    <row r="13" spans="2:6" ht="30" customHeight="1">
      <c r="B13" s="66">
        <v>4</v>
      </c>
      <c r="C13" s="243"/>
      <c r="D13" s="244"/>
      <c r="E13" s="245"/>
    </row>
    <row r="14" spans="2:6" ht="30" customHeight="1">
      <c r="B14" s="66">
        <v>5</v>
      </c>
      <c r="C14" s="243"/>
      <c r="D14" s="244"/>
      <c r="E14" s="245"/>
    </row>
    <row r="15" spans="2:6" ht="30" customHeight="1">
      <c r="B15" s="66">
        <v>2</v>
      </c>
      <c r="C15" s="246"/>
      <c r="D15" s="244"/>
      <c r="E15" s="245"/>
    </row>
    <row r="16" spans="2:6" ht="30" customHeight="1">
      <c r="B16" s="66">
        <v>3</v>
      </c>
      <c r="C16" s="243"/>
      <c r="D16" s="244"/>
      <c r="E16" s="245"/>
    </row>
    <row r="17" spans="2:5" ht="30" customHeight="1">
      <c r="B17" s="66">
        <v>4</v>
      </c>
      <c r="C17" s="243"/>
      <c r="D17" s="244"/>
      <c r="E17" s="245"/>
    </row>
    <row r="18" spans="2:5" ht="30" customHeight="1">
      <c r="B18" s="66">
        <v>5</v>
      </c>
      <c r="C18" s="243"/>
      <c r="D18" s="244"/>
      <c r="E18" s="245"/>
    </row>
    <row r="19" spans="2:5" ht="30" customHeight="1">
      <c r="B19" s="66">
        <v>2</v>
      </c>
      <c r="C19" s="246"/>
      <c r="D19" s="244"/>
      <c r="E19" s="245"/>
    </row>
    <row r="20" spans="2:5" ht="30" customHeight="1">
      <c r="B20" s="66">
        <v>3</v>
      </c>
      <c r="C20" s="243"/>
      <c r="D20" s="244"/>
      <c r="E20" s="245"/>
    </row>
    <row r="21" spans="2:5" ht="30" customHeight="1">
      <c r="B21" s="66">
        <v>4</v>
      </c>
      <c r="C21" s="243"/>
      <c r="D21" s="244"/>
      <c r="E21" s="245"/>
    </row>
    <row r="22" spans="2:5" ht="30" customHeight="1">
      <c r="B22" s="66">
        <v>5</v>
      </c>
      <c r="C22" s="243"/>
      <c r="D22" s="244"/>
      <c r="E22" s="245"/>
    </row>
    <row r="23" spans="2:5" ht="30" customHeight="1">
      <c r="B23" s="66">
        <v>6</v>
      </c>
      <c r="C23" s="243"/>
      <c r="D23" s="244"/>
      <c r="E23" s="245"/>
    </row>
    <row r="24" spans="2:5">
      <c r="B24" s="66">
        <v>7</v>
      </c>
      <c r="C24" s="114"/>
      <c r="D24" s="59"/>
    </row>
    <row r="25" spans="2:5">
      <c r="B25" s="66">
        <v>8</v>
      </c>
      <c r="C25" s="114"/>
      <c r="D25" s="59"/>
    </row>
    <row r="26" spans="2:5">
      <c r="B26" s="66">
        <v>9</v>
      </c>
      <c r="C26" s="114"/>
      <c r="D26" s="59"/>
    </row>
    <row r="27" spans="2:5">
      <c r="B27" s="66">
        <v>10</v>
      </c>
      <c r="C27" s="114"/>
      <c r="D27" s="59"/>
    </row>
    <row r="28" spans="2:5">
      <c r="B28" s="66">
        <v>11</v>
      </c>
      <c r="C28" s="114"/>
      <c r="D28" s="59"/>
    </row>
    <row r="29" spans="2:5">
      <c r="B29" s="66">
        <v>12</v>
      </c>
      <c r="C29" s="114"/>
      <c r="D29" s="59"/>
    </row>
    <row r="30" spans="2:5">
      <c r="B30" s="66">
        <v>13</v>
      </c>
      <c r="C30" s="114"/>
      <c r="D30" s="59"/>
    </row>
    <row r="31" spans="2:5">
      <c r="B31" s="66">
        <v>14</v>
      </c>
      <c r="C31" s="114"/>
      <c r="D31" s="59"/>
    </row>
    <row r="32" spans="2:5">
      <c r="B32" s="66">
        <v>15</v>
      </c>
      <c r="C32" s="114"/>
      <c r="D32" s="59"/>
    </row>
    <row r="33" spans="2:4">
      <c r="B33" s="66">
        <v>16</v>
      </c>
      <c r="C33" s="114"/>
      <c r="D33" s="59"/>
    </row>
    <row r="34" spans="2:4">
      <c r="B34" s="66">
        <v>17</v>
      </c>
      <c r="C34" s="114"/>
      <c r="D34" s="59"/>
    </row>
    <row r="35" spans="2:4">
      <c r="B35" s="66">
        <v>18</v>
      </c>
      <c r="C35" s="114"/>
      <c r="D35" s="59"/>
    </row>
    <row r="36" spans="2:4">
      <c r="B36" s="66">
        <v>19</v>
      </c>
      <c r="C36" s="114"/>
      <c r="D36" s="59"/>
    </row>
    <row r="37" spans="2:4">
      <c r="B37" s="66">
        <v>20</v>
      </c>
      <c r="C37" s="114"/>
      <c r="D37" s="59"/>
    </row>
    <row r="38" spans="2:4">
      <c r="B38" s="66">
        <v>21</v>
      </c>
      <c r="C38" s="114"/>
      <c r="D38" s="59"/>
    </row>
    <row r="39" spans="2:4">
      <c r="B39" s="66">
        <v>22</v>
      </c>
      <c r="C39" s="114"/>
      <c r="D39" s="59"/>
    </row>
    <row r="40" spans="2:4">
      <c r="B40" s="66">
        <v>23</v>
      </c>
      <c r="C40" s="114"/>
      <c r="D40" s="59"/>
    </row>
    <row r="41" spans="2:4">
      <c r="B41" s="66">
        <v>24</v>
      </c>
      <c r="C41" s="114"/>
      <c r="D41" s="59"/>
    </row>
    <row r="42" spans="2:4">
      <c r="B42" s="66">
        <v>25</v>
      </c>
      <c r="C42" s="114"/>
      <c r="D42" s="59"/>
    </row>
    <row r="43" spans="2:4">
      <c r="B43" s="66">
        <v>26</v>
      </c>
      <c r="C43" s="114"/>
      <c r="D43" s="59"/>
    </row>
    <row r="44" spans="2:4">
      <c r="B44" s="66">
        <v>27</v>
      </c>
      <c r="C44" s="114"/>
      <c r="D44" s="59"/>
    </row>
    <row r="45" spans="2:4">
      <c r="B45" s="66">
        <v>28</v>
      </c>
      <c r="C45" s="114"/>
      <c r="D45" s="59"/>
    </row>
    <row r="46" spans="2:4">
      <c r="B46" s="66">
        <v>29</v>
      </c>
      <c r="C46" s="114"/>
      <c r="D46" s="59"/>
    </row>
    <row r="47" spans="2:4">
      <c r="B47" s="66">
        <v>30</v>
      </c>
      <c r="C47" s="114"/>
      <c r="D47" s="59"/>
    </row>
    <row r="48" spans="2:4">
      <c r="B48" s="66">
        <v>31</v>
      </c>
      <c r="C48" s="114"/>
      <c r="D48" s="59"/>
    </row>
    <row r="49" spans="2:4">
      <c r="B49" s="66">
        <v>32</v>
      </c>
      <c r="C49" s="114"/>
      <c r="D49" s="59"/>
    </row>
    <row r="50" spans="2:4">
      <c r="B50" s="66">
        <v>33</v>
      </c>
      <c r="C50" s="114"/>
      <c r="D50" s="59"/>
    </row>
    <row r="51" spans="2:4">
      <c r="B51" s="66">
        <v>34</v>
      </c>
      <c r="C51" s="114"/>
      <c r="D51" s="59"/>
    </row>
    <row r="52" spans="2:4">
      <c r="B52" s="66">
        <v>35</v>
      </c>
      <c r="C52" s="114"/>
      <c r="D52" s="59"/>
    </row>
    <row r="53" spans="2:4">
      <c r="B53" s="66">
        <v>36</v>
      </c>
      <c r="C53" s="114"/>
      <c r="D53" s="59"/>
    </row>
    <row r="54" spans="2:4">
      <c r="B54" s="66">
        <v>37</v>
      </c>
      <c r="C54" s="114"/>
      <c r="D54" s="59"/>
    </row>
    <row r="55" spans="2:4">
      <c r="B55" s="66">
        <v>38</v>
      </c>
      <c r="C55" s="114"/>
      <c r="D55" s="59"/>
    </row>
    <row r="56" spans="2:4">
      <c r="B56" s="66">
        <v>39</v>
      </c>
      <c r="C56" s="114"/>
      <c r="D56" s="59"/>
    </row>
    <row r="57" spans="2:4">
      <c r="B57" s="66">
        <v>40</v>
      </c>
      <c r="C57" s="114"/>
      <c r="D57" s="59"/>
    </row>
    <row r="58" spans="2:4">
      <c r="B58" s="66">
        <v>41</v>
      </c>
      <c r="C58" s="114"/>
      <c r="D58" s="59"/>
    </row>
    <row r="59" spans="2:4">
      <c r="B59" s="66">
        <v>42</v>
      </c>
      <c r="C59" s="114"/>
      <c r="D59" s="59"/>
    </row>
    <row r="60" spans="2:4">
      <c r="B60" s="66">
        <v>43</v>
      </c>
      <c r="C60" s="114"/>
      <c r="D60" s="59"/>
    </row>
    <row r="61" spans="2:4">
      <c r="B61" s="66">
        <v>44</v>
      </c>
      <c r="C61" s="114"/>
      <c r="D61" s="59"/>
    </row>
    <row r="62" spans="2:4">
      <c r="B62" s="66">
        <v>45</v>
      </c>
      <c r="C62" s="114"/>
      <c r="D62" s="59"/>
    </row>
    <row r="63" spans="2:4">
      <c r="B63" s="66">
        <v>46</v>
      </c>
      <c r="C63" s="114"/>
      <c r="D63" s="59"/>
    </row>
    <row r="64" spans="2:4">
      <c r="B64" s="66">
        <v>47</v>
      </c>
      <c r="C64" s="114"/>
      <c r="D64" s="59"/>
    </row>
    <row r="65" spans="2:4">
      <c r="B65" s="66">
        <v>48</v>
      </c>
      <c r="C65" s="114"/>
      <c r="D65" s="59"/>
    </row>
    <row r="66" spans="2:4">
      <c r="B66" s="66">
        <v>49</v>
      </c>
      <c r="C66" s="114"/>
      <c r="D66" s="59"/>
    </row>
    <row r="67" spans="2:4">
      <c r="B67" s="66">
        <v>50</v>
      </c>
      <c r="C67" s="114"/>
      <c r="D67" s="59"/>
    </row>
    <row r="68" spans="2:4">
      <c r="B68" s="66">
        <v>51</v>
      </c>
      <c r="C68" s="114"/>
      <c r="D68" s="59"/>
    </row>
    <row r="69" spans="2:4">
      <c r="B69" s="66">
        <v>52</v>
      </c>
      <c r="C69" s="114"/>
      <c r="D69" s="59"/>
    </row>
    <row r="70" spans="2:4">
      <c r="B70" s="66">
        <v>53</v>
      </c>
      <c r="C70" s="114"/>
      <c r="D70" s="59"/>
    </row>
    <row r="71" spans="2:4">
      <c r="B71" s="66">
        <v>54</v>
      </c>
      <c r="C71" s="114"/>
      <c r="D71" s="59"/>
    </row>
    <row r="72" spans="2:4">
      <c r="B72" s="66">
        <v>55</v>
      </c>
      <c r="C72" s="114"/>
      <c r="D72" s="59"/>
    </row>
    <row r="73" spans="2:4">
      <c r="B73" s="66">
        <v>56</v>
      </c>
      <c r="C73" s="114"/>
      <c r="D73" s="59"/>
    </row>
    <row r="74" spans="2:4">
      <c r="B74" s="66">
        <v>57</v>
      </c>
      <c r="C74" s="114"/>
      <c r="D74" s="59"/>
    </row>
    <row r="75" spans="2:4">
      <c r="B75" s="66">
        <v>58</v>
      </c>
      <c r="C75" s="114"/>
      <c r="D75" s="59"/>
    </row>
    <row r="76" spans="2:4">
      <c r="B76" s="66">
        <v>59</v>
      </c>
      <c r="C76" s="114"/>
      <c r="D76" s="59"/>
    </row>
    <row r="77" spans="2:4">
      <c r="B77" s="66">
        <v>60</v>
      </c>
      <c r="C77" s="114"/>
      <c r="D77" s="59"/>
    </row>
    <row r="78" spans="2:4">
      <c r="B78" s="66">
        <v>61</v>
      </c>
      <c r="C78" s="114"/>
      <c r="D78" s="59"/>
    </row>
    <row r="79" spans="2:4">
      <c r="B79" s="66">
        <v>62</v>
      </c>
      <c r="C79" s="114"/>
      <c r="D79" s="59"/>
    </row>
    <row r="80" spans="2:4">
      <c r="B80" s="66">
        <v>63</v>
      </c>
      <c r="C80" s="114"/>
      <c r="D80" s="59"/>
    </row>
    <row r="81" spans="2:4">
      <c r="B81" s="66">
        <v>64</v>
      </c>
      <c r="C81" s="114"/>
      <c r="D81" s="59"/>
    </row>
    <row r="82" spans="2:4">
      <c r="B82" s="66">
        <v>65</v>
      </c>
      <c r="C82" s="114"/>
      <c r="D82" s="59"/>
    </row>
    <row r="83" spans="2:4">
      <c r="B83" s="66">
        <v>66</v>
      </c>
      <c r="C83" s="114"/>
      <c r="D83" s="59"/>
    </row>
    <row r="84" spans="2:4">
      <c r="B84" s="66">
        <v>67</v>
      </c>
      <c r="C84" s="114"/>
      <c r="D84" s="59"/>
    </row>
    <row r="85" spans="2:4">
      <c r="B85" s="66">
        <v>68</v>
      </c>
      <c r="C85" s="114"/>
      <c r="D85" s="59"/>
    </row>
    <row r="86" spans="2:4">
      <c r="B86" s="66">
        <v>69</v>
      </c>
      <c r="C86" s="114"/>
      <c r="D86" s="59"/>
    </row>
    <row r="87" spans="2:4">
      <c r="B87" s="66">
        <v>70</v>
      </c>
      <c r="C87" s="114"/>
      <c r="D87" s="59"/>
    </row>
    <row r="88" spans="2:4">
      <c r="B88" s="66">
        <v>71</v>
      </c>
      <c r="C88" s="114"/>
      <c r="D88" s="59"/>
    </row>
    <row r="89" spans="2:4">
      <c r="B89" s="66">
        <v>72</v>
      </c>
      <c r="C89" s="114"/>
      <c r="D89" s="59"/>
    </row>
    <row r="90" spans="2:4">
      <c r="B90" s="66">
        <v>73</v>
      </c>
      <c r="C90" s="114"/>
      <c r="D90" s="59"/>
    </row>
    <row r="91" spans="2:4">
      <c r="B91" s="66">
        <v>74</v>
      </c>
      <c r="C91" s="114"/>
      <c r="D91" s="59"/>
    </row>
    <row r="92" spans="2:4">
      <c r="B92" s="66">
        <v>75</v>
      </c>
      <c r="C92" s="114"/>
      <c r="D92" s="59"/>
    </row>
    <row r="93" spans="2:4">
      <c r="B93" s="66">
        <v>76</v>
      </c>
      <c r="C93" s="114"/>
      <c r="D93" s="59"/>
    </row>
    <row r="94" spans="2:4">
      <c r="B94" s="66">
        <v>77</v>
      </c>
      <c r="C94" s="114"/>
      <c r="D94" s="59"/>
    </row>
    <row r="95" spans="2:4">
      <c r="B95" s="66">
        <v>78</v>
      </c>
      <c r="C95" s="114"/>
      <c r="D95" s="59"/>
    </row>
    <row r="96" spans="2:4">
      <c r="B96" s="66">
        <v>79</v>
      </c>
      <c r="C96" s="114"/>
      <c r="D96" s="59"/>
    </row>
    <row r="97" spans="2:4">
      <c r="B97" s="66">
        <v>80</v>
      </c>
      <c r="C97" s="114"/>
      <c r="D97" s="59"/>
    </row>
    <row r="98" spans="2:4">
      <c r="B98" s="66">
        <v>81</v>
      </c>
      <c r="C98" s="114"/>
      <c r="D98" s="59"/>
    </row>
    <row r="99" spans="2:4">
      <c r="B99" s="66">
        <v>82</v>
      </c>
      <c r="C99" s="114"/>
      <c r="D99" s="59"/>
    </row>
    <row r="100" spans="2:4">
      <c r="B100" s="66">
        <v>83</v>
      </c>
      <c r="C100" s="114"/>
      <c r="D100" s="59"/>
    </row>
    <row r="101" spans="2:4">
      <c r="B101" s="66">
        <v>84</v>
      </c>
      <c r="C101" s="114"/>
      <c r="D101" s="59"/>
    </row>
    <row r="102" spans="2:4">
      <c r="B102" s="66">
        <v>85</v>
      </c>
      <c r="C102" s="114"/>
      <c r="D102" s="59"/>
    </row>
    <row r="103" spans="2:4">
      <c r="B103" s="66">
        <v>86</v>
      </c>
      <c r="C103" s="114"/>
      <c r="D103" s="59"/>
    </row>
    <row r="104" spans="2:4">
      <c r="B104" s="66">
        <v>87</v>
      </c>
      <c r="C104" s="114"/>
      <c r="D104" s="59"/>
    </row>
    <row r="105" spans="2:4">
      <c r="B105" s="66">
        <v>88</v>
      </c>
      <c r="C105" s="114"/>
      <c r="D105" s="59"/>
    </row>
    <row r="106" spans="2:4">
      <c r="B106" s="66">
        <v>89</v>
      </c>
      <c r="C106" s="114"/>
      <c r="D106" s="59"/>
    </row>
    <row r="107" spans="2:4">
      <c r="B107" s="66">
        <v>90</v>
      </c>
      <c r="C107" s="114"/>
      <c r="D107" s="59"/>
    </row>
    <row r="108" spans="2:4">
      <c r="B108" s="66">
        <v>91</v>
      </c>
      <c r="C108" s="114"/>
      <c r="D108" s="59"/>
    </row>
    <row r="109" spans="2:4">
      <c r="B109" s="66">
        <v>92</v>
      </c>
      <c r="C109" s="114"/>
      <c r="D109" s="59"/>
    </row>
    <row r="110" spans="2:4">
      <c r="B110" s="66">
        <v>93</v>
      </c>
      <c r="C110" s="114"/>
      <c r="D110" s="59"/>
    </row>
    <row r="111" spans="2:4">
      <c r="B111" s="66">
        <v>94</v>
      </c>
      <c r="C111" s="114"/>
      <c r="D111" s="59"/>
    </row>
    <row r="112" spans="2:4">
      <c r="B112" s="66">
        <v>95</v>
      </c>
      <c r="C112" s="114"/>
      <c r="D112" s="59"/>
    </row>
    <row r="113" spans="2:4">
      <c r="B113" s="66">
        <v>96</v>
      </c>
      <c r="C113" s="114"/>
      <c r="D113" s="59"/>
    </row>
    <row r="114" spans="2:4">
      <c r="B114" s="66">
        <v>97</v>
      </c>
      <c r="C114" s="114"/>
      <c r="D114" s="59"/>
    </row>
    <row r="115" spans="2:4">
      <c r="B115" s="66">
        <v>98</v>
      </c>
      <c r="C115" s="114"/>
      <c r="D115" s="59"/>
    </row>
    <row r="116" spans="2:4">
      <c r="B116" s="66">
        <v>99</v>
      </c>
      <c r="C116" s="114"/>
      <c r="D116" s="59"/>
    </row>
    <row r="117" spans="2:4">
      <c r="B117" s="66">
        <v>100</v>
      </c>
      <c r="C117" s="114"/>
      <c r="D117" s="59"/>
    </row>
  </sheetData>
  <sheetProtection algorithmName="SHA-512" hashValue="uz/DI6t1IN0pbmStIsmqdkB7P2P43W6N/z3/ieGru+SctpckG+XmlqCk4r1RHlKnQ5L/otEJZXaL/0ihaUKLcw==" saltValue="eftnVVmFcP94SWvjC1tjRg==" spinCount="100000" sheet="1" objects="1" scenarios="1" formatColumns="0" formatRows="0" insertColumns="0" insertRows="0" insertHyperlinks="0" deleteColumns="0" deleteRows="0" selectLockedCells="1" sort="0" autoFilter="0"/>
  <conditionalFormatting sqref="E6:E23">
    <cfRule type="cellIs" dxfId="100" priority="1" operator="between">
      <formula>0.1</formula>
      <formula>30</formula>
    </cfRule>
    <cfRule type="cellIs" dxfId="99" priority="2" operator="between">
      <formula>71</formula>
      <formula>100</formula>
    </cfRule>
    <cfRule type="cellIs" dxfId="98" priority="3" operator="between">
      <formula>31</formula>
      <formula>70</formula>
    </cfRule>
  </conditionalFormatting>
  <dataValidations count="2">
    <dataValidation type="list" allowBlank="1" showInputMessage="1" showErrorMessage="1" error="Insira valores de 1 a 100." sqref="E6:E23" xr:uid="{F0556AE3-FC19-454C-975B-F57C86D2AFA0}">
      <formula1>DE1A100</formula1>
    </dataValidation>
    <dataValidation type="list" allowBlank="1" showInputMessage="1" showErrorMessage="1" sqref="D6:D117" xr:uid="{F60C11B0-A7CB-4083-A0F5-3665021E6CE9}">
      <formula1>"Materiales,Mano de obra,Método,Máquinas,Medio Ambiente,Medidas"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4120-53E3-4F7E-BAAC-66C2085F8D1D}">
  <dimension ref="C1:J23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D6" sqref="D6"/>
    </sheetView>
  </sheetViews>
  <sheetFormatPr defaultColWidth="11" defaultRowHeight="15.6"/>
  <cols>
    <col min="1" max="1" width="2.09765625" customWidth="1"/>
    <col min="2" max="2" width="1.3984375" customWidth="1"/>
    <col min="3" max="3" width="41.3984375" customWidth="1"/>
    <col min="4" max="9" width="20.59765625" customWidth="1"/>
    <col min="10" max="24" width="10.69921875" customWidth="1"/>
  </cols>
  <sheetData>
    <row r="1" spans="3:10" s="1" customFormat="1" ht="39" customHeight="1"/>
    <row r="2" spans="3:10" s="2" customFormat="1" ht="30" customHeight="1">
      <c r="C2" s="4"/>
      <c r="D2" s="5"/>
      <c r="E2" s="5"/>
      <c r="F2" s="5"/>
      <c r="G2" s="5"/>
      <c r="H2" s="5"/>
      <c r="I2" s="5"/>
      <c r="J2" s="5"/>
    </row>
    <row r="3" spans="3:10" s="210" customFormat="1" ht="45" customHeight="1">
      <c r="C3" s="211" t="s">
        <v>215</v>
      </c>
      <c r="D3" s="209"/>
      <c r="E3" s="209"/>
      <c r="F3" s="209"/>
      <c r="G3" s="209"/>
      <c r="H3" s="209"/>
      <c r="I3" s="209"/>
      <c r="J3" s="209"/>
    </row>
    <row r="4" spans="3:10" ht="15" customHeight="1" thickBot="1">
      <c r="C4" s="8"/>
      <c r="D4" s="9"/>
      <c r="E4" s="9"/>
      <c r="F4" s="9"/>
      <c r="G4" s="9"/>
      <c r="H4" s="9"/>
      <c r="I4" s="9"/>
      <c r="J4" s="9"/>
    </row>
    <row r="5" spans="3:10" ht="30" customHeight="1" thickTop="1" thickBot="1">
      <c r="C5" s="57" t="s">
        <v>177</v>
      </c>
      <c r="D5" s="57" t="s">
        <v>60</v>
      </c>
      <c r="E5" s="57" t="s">
        <v>61</v>
      </c>
      <c r="F5" s="57" t="s">
        <v>62</v>
      </c>
      <c r="G5" s="57" t="s">
        <v>63</v>
      </c>
      <c r="H5" s="57" t="s">
        <v>64</v>
      </c>
      <c r="I5" s="57" t="s">
        <v>39</v>
      </c>
    </row>
    <row r="6" spans="3:10" ht="34.5" customHeight="1" thickTop="1">
      <c r="C6" s="80" t="str">
        <f>IF(PL_causa!C6="","",PL_causa!C6)</f>
        <v>causa 1</v>
      </c>
      <c r="D6" s="76" t="s">
        <v>70</v>
      </c>
      <c r="E6" s="76" t="s">
        <v>76</v>
      </c>
      <c r="F6" s="76" t="s">
        <v>82</v>
      </c>
      <c r="G6" s="76" t="s">
        <v>87</v>
      </c>
      <c r="H6" s="76" t="s">
        <v>88</v>
      </c>
      <c r="I6" s="72"/>
    </row>
    <row r="7" spans="3:10" ht="34.5" customHeight="1">
      <c r="C7" s="69" t="str">
        <f>IF(PL_causa!C7="","",PL_causa!C7)</f>
        <v>causa 2</v>
      </c>
      <c r="D7" s="77" t="s">
        <v>71</v>
      </c>
      <c r="E7" s="77" t="s">
        <v>77</v>
      </c>
      <c r="F7" s="77" t="s">
        <v>83</v>
      </c>
      <c r="G7" s="77" t="s">
        <v>90</v>
      </c>
      <c r="H7" s="77" t="s">
        <v>95</v>
      </c>
      <c r="I7" s="73"/>
    </row>
    <row r="8" spans="3:10" ht="34.5" customHeight="1">
      <c r="C8" s="69" t="str">
        <f>IF(PL_causa!C8="","",PL_causa!C8)</f>
        <v>causa 3</v>
      </c>
      <c r="D8" s="77" t="s">
        <v>75</v>
      </c>
      <c r="E8" s="77" t="s">
        <v>81</v>
      </c>
      <c r="F8" s="77" t="s">
        <v>89</v>
      </c>
      <c r="G8" s="77" t="s">
        <v>94</v>
      </c>
      <c r="H8" s="77" t="s">
        <v>99</v>
      </c>
      <c r="I8" s="73"/>
    </row>
    <row r="9" spans="3:10" ht="34.5" customHeight="1">
      <c r="C9" s="69" t="str">
        <f>IF(PL_causa!C9="","",PL_causa!C9)</f>
        <v>causa 4</v>
      </c>
      <c r="D9" s="77" t="s">
        <v>72</v>
      </c>
      <c r="E9" s="77" t="s">
        <v>78</v>
      </c>
      <c r="F9" s="77" t="s">
        <v>84</v>
      </c>
      <c r="G9" s="77" t="s">
        <v>91</v>
      </c>
      <c r="H9" s="77" t="s">
        <v>96</v>
      </c>
      <c r="I9" s="73"/>
    </row>
    <row r="10" spans="3:10" ht="34.5" customHeight="1">
      <c r="C10" s="69" t="str">
        <f>IF(PL_causa!C10="","",PL_causa!C10)</f>
        <v>causa 5</v>
      </c>
      <c r="D10" s="78" t="s">
        <v>73</v>
      </c>
      <c r="E10" s="78" t="s">
        <v>79</v>
      </c>
      <c r="F10" s="78" t="s">
        <v>85</v>
      </c>
      <c r="G10" s="78" t="s">
        <v>92</v>
      </c>
      <c r="H10" s="78" t="s">
        <v>97</v>
      </c>
      <c r="I10" s="71"/>
    </row>
    <row r="11" spans="3:10" ht="34.5" customHeight="1">
      <c r="C11" s="69" t="str">
        <f>IF(PL_causa!C11="","",PL_causa!C11)</f>
        <v>causa 6</v>
      </c>
      <c r="D11" s="79" t="s">
        <v>74</v>
      </c>
      <c r="E11" s="79" t="s">
        <v>80</v>
      </c>
      <c r="F11" s="79" t="s">
        <v>86</v>
      </c>
      <c r="G11" s="79" t="s">
        <v>93</v>
      </c>
      <c r="H11" s="79" t="s">
        <v>98</v>
      </c>
      <c r="I11" s="70"/>
    </row>
    <row r="12" spans="3:10" ht="34.5" customHeight="1">
      <c r="C12" s="69" t="str">
        <f>IF(PL_causa!C12="","",PL_causa!C12)</f>
        <v/>
      </c>
      <c r="D12" s="79"/>
      <c r="E12" s="79"/>
      <c r="F12" s="79"/>
      <c r="G12" s="79"/>
      <c r="H12" s="79"/>
      <c r="I12" s="70"/>
    </row>
    <row r="13" spans="3:10" ht="34.5" customHeight="1">
      <c r="C13" s="69" t="str">
        <f>IF(PL_causa!C13="","",PL_causa!C13)</f>
        <v/>
      </c>
      <c r="D13" s="79"/>
      <c r="E13" s="79"/>
      <c r="F13" s="79"/>
      <c r="G13" s="79"/>
      <c r="H13" s="79"/>
      <c r="I13" s="70"/>
    </row>
    <row r="14" spans="3:10" ht="34.5" customHeight="1">
      <c r="C14" s="69" t="str">
        <f>IF(PL_causa!C14="","",PL_causa!C14)</f>
        <v/>
      </c>
      <c r="D14" s="79"/>
      <c r="E14" s="79"/>
      <c r="F14" s="79"/>
      <c r="G14" s="79"/>
      <c r="H14" s="79"/>
      <c r="I14" s="70"/>
    </row>
    <row r="15" spans="3:10" ht="34.5" customHeight="1">
      <c r="C15" s="69" t="str">
        <f>IF(PL_causa!C15="","",PL_causa!C15)</f>
        <v/>
      </c>
      <c r="D15" s="79"/>
      <c r="E15" s="79"/>
      <c r="F15" s="79"/>
      <c r="G15" s="79"/>
      <c r="H15" s="79"/>
      <c r="I15" s="70"/>
    </row>
    <row r="16" spans="3:10" ht="34.5" customHeight="1">
      <c r="C16" s="69" t="str">
        <f>IF(PL_causa!C16="","",PL_causa!C16)</f>
        <v/>
      </c>
      <c r="D16" s="79"/>
      <c r="E16" s="79"/>
      <c r="F16" s="79"/>
      <c r="G16" s="79"/>
      <c r="H16" s="79"/>
      <c r="I16" s="70"/>
    </row>
    <row r="17" spans="3:9" ht="34.5" customHeight="1">
      <c r="C17" s="69" t="str">
        <f>IF(PL_causa!C17="","",PL_causa!C17)</f>
        <v/>
      </c>
      <c r="D17" s="79"/>
      <c r="E17" s="79"/>
      <c r="F17" s="79"/>
      <c r="G17" s="79"/>
      <c r="H17" s="79"/>
      <c r="I17" s="70"/>
    </row>
    <row r="18" spans="3:9" ht="34.5" customHeight="1">
      <c r="C18" s="69" t="str">
        <f>IF(PL_causa!C18="","",PL_causa!C18)</f>
        <v/>
      </c>
      <c r="D18" s="79"/>
      <c r="E18" s="79"/>
      <c r="F18" s="79"/>
      <c r="G18" s="79"/>
      <c r="H18" s="79"/>
      <c r="I18" s="70"/>
    </row>
    <row r="19" spans="3:9" ht="34.5" customHeight="1">
      <c r="C19" s="69" t="str">
        <f>IF(PL_causa!C19="","",PL_causa!C19)</f>
        <v/>
      </c>
      <c r="D19" s="79"/>
      <c r="E19" s="79"/>
      <c r="F19" s="79"/>
      <c r="G19" s="79"/>
      <c r="H19" s="79"/>
      <c r="I19" s="70"/>
    </row>
    <row r="20" spans="3:9" ht="34.5" customHeight="1">
      <c r="C20" s="69" t="str">
        <f>IF(PL_causa!C20="","",PL_causa!C20)</f>
        <v/>
      </c>
      <c r="D20" s="79"/>
      <c r="E20" s="79"/>
      <c r="F20" s="79"/>
      <c r="G20" s="79"/>
      <c r="H20" s="79"/>
      <c r="I20" s="70"/>
    </row>
    <row r="21" spans="3:9" ht="34.5" customHeight="1">
      <c r="C21" s="69" t="str">
        <f>IF(PL_causa!C21="","",PL_causa!C21)</f>
        <v/>
      </c>
      <c r="D21" s="79"/>
      <c r="E21" s="79"/>
      <c r="F21" s="79"/>
      <c r="G21" s="79"/>
      <c r="H21" s="79"/>
      <c r="I21" s="70"/>
    </row>
    <row r="22" spans="3:9" ht="34.5" customHeight="1">
      <c r="C22" s="69" t="str">
        <f>IF(PL_causa!C22="","",PL_causa!C22)</f>
        <v/>
      </c>
      <c r="D22" s="79"/>
      <c r="E22" s="79"/>
      <c r="F22" s="79"/>
      <c r="G22" s="79"/>
      <c r="H22" s="79"/>
      <c r="I22" s="70"/>
    </row>
    <row r="23" spans="3:9" ht="34.5" customHeight="1">
      <c r="C23" s="69" t="str">
        <f>IF(PL_causa!C23="","",PL_causa!C23)</f>
        <v/>
      </c>
      <c r="D23" s="79"/>
      <c r="E23" s="79"/>
      <c r="F23" s="79"/>
      <c r="G23" s="79"/>
      <c r="H23" s="79"/>
      <c r="I23" s="70"/>
    </row>
  </sheetData>
  <sheetProtection algorithmName="SHA-512" hashValue="xMC15odR8YTBodbqev9CFiswJzGr5upc2oNasZ2T4VUPvZS/CfXa30x+ZPtvKGexdaoB9LIc5Wl+JkFhr2nsmg==" saltValue="uBoLwIRYaF7S/HB0VxHShg==" spinCount="100000" sheet="1" objects="1" scenarios="1" formatColumns="0" formatRows="0" insertColumns="0" insertRows="0" insertHyperlinks="0" deleteColumns="0" deleteRows="0" selectLockedCells="1" sort="0" autoFilter="0"/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7413F4-4641-4824-8242-F2E741A01E54}">
            <xm:f>AND(PL_causa!$E6&gt;1,PL_causa!$E6&lt;30)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expression" priority="2" id="{9F00F7AD-F0B4-4CF2-A3E3-E20C9BE9E853}">
            <xm:f>AND(PL_causa!$E6&gt;71,PL_causa!$E6&lt;100)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expression" priority="3" id="{3CF6D548-943E-4988-8795-F264568E386A}">
            <xm:f>AND(PL_causa!$E6&gt;31,PL_causa!$E6&lt;70)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14:cfRule type="expression" priority="7" id="{7505279D-9314-4C24-846E-91C114CE5D02}">
            <xm:f>PL_causa!$C6&lt;&gt;""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theme="0" tint="-0.14996795556505021"/>
                </left>
                <right style="thin">
                  <color theme="0" tint="-0.14996795556505021"/>
                </right>
                <top style="thin">
                  <color theme="0" tint="-0.14996795556505021"/>
                </top>
                <bottom style="thin">
                  <color theme="0" tint="-0.14996795556505021"/>
                </bottom>
                <vertical/>
                <horizontal/>
              </border>
            </x14:dxf>
          </x14:cfRule>
          <xm:sqref>C6:C23</xm:sqref>
        </x14:conditionalFormatting>
        <x14:conditionalFormatting xmlns:xm="http://schemas.microsoft.com/office/excel/2006/main">
          <x14:cfRule type="expression" priority="4" id="{B17F0DCD-EBCE-48DA-8565-5B67999E41F4}">
            <xm:f>PL_causa!$C6=""</xm:f>
            <x14:dxf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C6:I23</xm:sqref>
        </x14:conditionalFormatting>
        <x14:conditionalFormatting xmlns:xm="http://schemas.microsoft.com/office/excel/2006/main">
          <x14:cfRule type="expression" priority="5" id="{855A89B0-FAFF-4C84-A7CC-FCFF5AEFB85C}">
            <xm:f>PL_causa!$C6&lt;&gt;""</xm:f>
            <x14:dxf>
              <fill>
                <patternFill patternType="none">
                  <bgColor auto="1"/>
                </patternFill>
              </fill>
              <border>
                <left style="thin">
                  <color theme="0" tint="-0.14996795556505021"/>
                </left>
                <right style="thin">
                  <color theme="0" tint="-0.14996795556505021"/>
                </right>
                <top style="thin">
                  <color theme="0" tint="-0.14996795556505021"/>
                </top>
                <bottom style="thin">
                  <color theme="0" tint="-0.14996795556505021"/>
                </bottom>
                <vertical/>
                <horizontal/>
              </border>
            </x14:dxf>
          </x14:cfRule>
          <xm:sqref>D6:I23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94E58-3BB0-4A3B-BE91-9CE95561FA28}">
  <dimension ref="C1:J23"/>
  <sheetViews>
    <sheetView showGridLines="0" tabSelected="1" zoomScale="90" zoomScaleNormal="90" zoomScalePageLayoutView="80" workbookViewId="0">
      <pane ySplit="5" topLeftCell="A6" activePane="bottomLeft" state="frozen"/>
      <selection activeCell="C3" sqref="C3"/>
      <selection pane="bottomLeft" activeCell="C6" sqref="C6"/>
    </sheetView>
  </sheetViews>
  <sheetFormatPr defaultColWidth="11" defaultRowHeight="15.6"/>
  <cols>
    <col min="1" max="1" width="2.09765625" style="156" customWidth="1"/>
    <col min="2" max="2" width="1.3984375" style="156" customWidth="1"/>
    <col min="3" max="3" width="39.19921875" style="156" customWidth="1"/>
    <col min="4" max="4" width="47.09765625" style="156" customWidth="1"/>
    <col min="5" max="5" width="21.69921875" style="156" customWidth="1"/>
    <col min="6" max="6" width="21" style="156" customWidth="1"/>
    <col min="7" max="7" width="11.8984375" style="156" customWidth="1"/>
    <col min="8" max="8" width="10.3984375" style="156" customWidth="1"/>
    <col min="9" max="9" width="12" style="156" customWidth="1"/>
    <col min="10" max="24" width="10.69921875" style="156" customWidth="1"/>
    <col min="25" max="16384" width="11" style="156"/>
  </cols>
  <sheetData>
    <row r="1" spans="3:10" s="150" customFormat="1" ht="39" customHeight="1"/>
    <row r="2" spans="3:10" s="153" customFormat="1" ht="30" customHeight="1">
      <c r="C2" s="151"/>
      <c r="D2" s="152"/>
      <c r="E2" s="152"/>
      <c r="F2" s="152"/>
      <c r="G2" s="152"/>
      <c r="H2" s="152"/>
      <c r="I2" s="152"/>
      <c r="J2" s="152"/>
    </row>
    <row r="3" spans="3:10" s="218" customFormat="1" ht="45" customHeight="1">
      <c r="C3" s="211" t="s">
        <v>215</v>
      </c>
      <c r="D3" s="217"/>
      <c r="E3" s="217"/>
      <c r="F3" s="217"/>
      <c r="G3" s="217"/>
      <c r="H3" s="217"/>
      <c r="I3" s="217"/>
      <c r="J3" s="217"/>
    </row>
    <row r="4" spans="3:10" ht="15" customHeight="1" thickBot="1">
      <c r="C4" s="154"/>
      <c r="D4" s="155"/>
      <c r="E4" s="155"/>
      <c r="F4" s="155"/>
      <c r="G4" s="155"/>
      <c r="H4" s="155"/>
      <c r="I4" s="155"/>
      <c r="J4" s="155"/>
    </row>
    <row r="5" spans="3:10" ht="35.4" customHeight="1" thickTop="1">
      <c r="C5" s="28" t="s">
        <v>46</v>
      </c>
      <c r="D5" s="28" t="s">
        <v>48</v>
      </c>
      <c r="E5" s="28" t="s">
        <v>49</v>
      </c>
      <c r="F5" s="28" t="s">
        <v>50</v>
      </c>
      <c r="G5" s="28" t="s">
        <v>197</v>
      </c>
      <c r="H5" s="28" t="s">
        <v>198</v>
      </c>
      <c r="I5" s="28" t="s">
        <v>51</v>
      </c>
    </row>
    <row r="6" spans="3:10" ht="30" customHeight="1">
      <c r="C6" s="29" t="s">
        <v>147</v>
      </c>
      <c r="D6" s="90" t="s">
        <v>100</v>
      </c>
      <c r="E6" s="29" t="s">
        <v>130</v>
      </c>
      <c r="F6" s="83" t="str">
        <f t="shared" ref="F6:F23" si="0">IF(E6="","",VLOOKUP(E6,INTEGRANTE,2,FALSE))</f>
        <v>zona 1</v>
      </c>
      <c r="G6" s="84">
        <v>43280</v>
      </c>
      <c r="H6" s="87">
        <v>20</v>
      </c>
      <c r="I6" s="89">
        <f>IF(G6="","",G6+H6)</f>
        <v>43300</v>
      </c>
    </row>
    <row r="7" spans="3:10" ht="30" customHeight="1">
      <c r="C7" s="157" t="s">
        <v>148</v>
      </c>
      <c r="D7" s="91" t="s">
        <v>101</v>
      </c>
      <c r="E7" s="30" t="s">
        <v>131</v>
      </c>
      <c r="F7" s="81" t="str">
        <f t="shared" si="0"/>
        <v>zona 2</v>
      </c>
      <c r="G7" s="85">
        <v>43283</v>
      </c>
      <c r="H7" s="87">
        <v>12</v>
      </c>
      <c r="I7" s="88">
        <f t="shared" ref="I7:I23" si="1">IF(G7="","",G7+H7)</f>
        <v>43295</v>
      </c>
    </row>
    <row r="8" spans="3:10" ht="30" customHeight="1">
      <c r="C8" s="158" t="s">
        <v>148</v>
      </c>
      <c r="D8" s="92" t="s">
        <v>105</v>
      </c>
      <c r="E8" s="32" t="s">
        <v>131</v>
      </c>
      <c r="F8" s="82" t="str">
        <f t="shared" si="0"/>
        <v>zona 2</v>
      </c>
      <c r="G8" s="86">
        <v>43292</v>
      </c>
      <c r="H8" s="87">
        <v>6</v>
      </c>
      <c r="I8" s="88">
        <f t="shared" si="1"/>
        <v>43298</v>
      </c>
    </row>
    <row r="9" spans="3:10" ht="30" customHeight="1">
      <c r="C9" s="158" t="s">
        <v>152</v>
      </c>
      <c r="D9" s="92" t="s">
        <v>102</v>
      </c>
      <c r="E9" s="32" t="s">
        <v>133</v>
      </c>
      <c r="F9" s="82" t="str">
        <f t="shared" si="0"/>
        <v>zona 3</v>
      </c>
      <c r="G9" s="86">
        <v>43287</v>
      </c>
      <c r="H9" s="87">
        <v>8</v>
      </c>
      <c r="I9" s="88">
        <f t="shared" si="1"/>
        <v>43295</v>
      </c>
    </row>
    <row r="10" spans="3:10" ht="30" customHeight="1">
      <c r="C10" s="247" t="s">
        <v>149</v>
      </c>
      <c r="D10" s="248" t="s">
        <v>103</v>
      </c>
      <c r="E10" s="249" t="s">
        <v>132</v>
      </c>
      <c r="F10" s="249" t="str">
        <f t="shared" si="0"/>
        <v>zona 5</v>
      </c>
      <c r="G10" s="250">
        <v>43285</v>
      </c>
      <c r="H10" s="251">
        <v>30</v>
      </c>
      <c r="I10" s="88">
        <f t="shared" si="1"/>
        <v>43315</v>
      </c>
    </row>
    <row r="11" spans="3:10" ht="30" customHeight="1">
      <c r="C11" s="247" t="s">
        <v>152</v>
      </c>
      <c r="D11" s="248" t="s">
        <v>104</v>
      </c>
      <c r="E11" s="249" t="s">
        <v>133</v>
      </c>
      <c r="F11" s="249" t="str">
        <f t="shared" si="0"/>
        <v>zona 3</v>
      </c>
      <c r="G11" s="250">
        <v>43265</v>
      </c>
      <c r="H11" s="251">
        <v>30</v>
      </c>
      <c r="I11" s="88">
        <f t="shared" si="1"/>
        <v>43295</v>
      </c>
    </row>
    <row r="12" spans="3:10" ht="30" customHeight="1">
      <c r="C12" s="247" t="s">
        <v>151</v>
      </c>
      <c r="D12" s="252" t="s">
        <v>120</v>
      </c>
      <c r="E12" s="249" t="s">
        <v>130</v>
      </c>
      <c r="F12" s="249" t="str">
        <f t="shared" si="0"/>
        <v>zona 1</v>
      </c>
      <c r="G12" s="250">
        <v>43280</v>
      </c>
      <c r="H12" s="251">
        <v>10</v>
      </c>
      <c r="I12" s="88">
        <f t="shared" si="1"/>
        <v>43290</v>
      </c>
    </row>
    <row r="13" spans="3:10" ht="30" customHeight="1">
      <c r="C13" s="247" t="s">
        <v>150</v>
      </c>
      <c r="D13" s="252" t="s">
        <v>121</v>
      </c>
      <c r="E13" s="249" t="s">
        <v>130</v>
      </c>
      <c r="F13" s="249" t="str">
        <f t="shared" si="0"/>
        <v>zona 1</v>
      </c>
      <c r="G13" s="250">
        <v>43280</v>
      </c>
      <c r="H13" s="251">
        <v>12</v>
      </c>
      <c r="I13" s="88">
        <f t="shared" si="1"/>
        <v>43292</v>
      </c>
    </row>
    <row r="14" spans="3:10" ht="30" customHeight="1">
      <c r="C14" s="247"/>
      <c r="D14" s="234"/>
      <c r="E14" s="249"/>
      <c r="F14" s="249" t="str">
        <f t="shared" si="0"/>
        <v/>
      </c>
      <c r="G14" s="250"/>
      <c r="H14" s="251"/>
      <c r="I14" s="88" t="str">
        <f t="shared" si="1"/>
        <v/>
      </c>
    </row>
    <row r="15" spans="3:10" ht="30" customHeight="1">
      <c r="C15" s="247"/>
      <c r="D15" s="234"/>
      <c r="E15" s="249"/>
      <c r="F15" s="249" t="str">
        <f t="shared" si="0"/>
        <v/>
      </c>
      <c r="G15" s="250"/>
      <c r="H15" s="251"/>
      <c r="I15" s="88" t="str">
        <f t="shared" si="1"/>
        <v/>
      </c>
    </row>
    <row r="16" spans="3:10" ht="30" customHeight="1">
      <c r="C16" s="247"/>
      <c r="D16" s="234"/>
      <c r="E16" s="249"/>
      <c r="F16" s="249" t="str">
        <f t="shared" si="0"/>
        <v/>
      </c>
      <c r="G16" s="250"/>
      <c r="H16" s="251"/>
      <c r="I16" s="88" t="str">
        <f t="shared" si="1"/>
        <v/>
      </c>
    </row>
    <row r="17" spans="3:9" ht="30" customHeight="1">
      <c r="C17" s="247"/>
      <c r="D17" s="234"/>
      <c r="E17" s="249"/>
      <c r="F17" s="249" t="str">
        <f t="shared" si="0"/>
        <v/>
      </c>
      <c r="G17" s="250"/>
      <c r="H17" s="251"/>
      <c r="I17" s="88" t="str">
        <f t="shared" si="1"/>
        <v/>
      </c>
    </row>
    <row r="18" spans="3:9" ht="30" customHeight="1">
      <c r="C18" s="247"/>
      <c r="D18" s="234"/>
      <c r="E18" s="249"/>
      <c r="F18" s="249" t="str">
        <f t="shared" si="0"/>
        <v/>
      </c>
      <c r="G18" s="250"/>
      <c r="H18" s="251"/>
      <c r="I18" s="88" t="str">
        <f t="shared" si="1"/>
        <v/>
      </c>
    </row>
    <row r="19" spans="3:9" ht="30" customHeight="1">
      <c r="C19" s="247"/>
      <c r="D19" s="234"/>
      <c r="E19" s="249"/>
      <c r="F19" s="249" t="str">
        <f t="shared" si="0"/>
        <v/>
      </c>
      <c r="G19" s="250"/>
      <c r="H19" s="251"/>
      <c r="I19" s="88" t="str">
        <f t="shared" si="1"/>
        <v/>
      </c>
    </row>
    <row r="20" spans="3:9" ht="30" customHeight="1">
      <c r="C20" s="247"/>
      <c r="D20" s="234"/>
      <c r="E20" s="249"/>
      <c r="F20" s="249" t="str">
        <f t="shared" si="0"/>
        <v/>
      </c>
      <c r="G20" s="250"/>
      <c r="H20" s="251"/>
      <c r="I20" s="88" t="str">
        <f t="shared" si="1"/>
        <v/>
      </c>
    </row>
    <row r="21" spans="3:9" ht="30" customHeight="1">
      <c r="C21" s="247"/>
      <c r="D21" s="234"/>
      <c r="E21" s="249"/>
      <c r="F21" s="249" t="str">
        <f t="shared" si="0"/>
        <v/>
      </c>
      <c r="G21" s="250"/>
      <c r="H21" s="251"/>
      <c r="I21" s="88" t="str">
        <f t="shared" si="1"/>
        <v/>
      </c>
    </row>
    <row r="22" spans="3:9" ht="30" customHeight="1">
      <c r="C22" s="247"/>
      <c r="D22" s="234"/>
      <c r="E22" s="249"/>
      <c r="F22" s="249" t="str">
        <f t="shared" si="0"/>
        <v/>
      </c>
      <c r="G22" s="250"/>
      <c r="H22" s="251"/>
      <c r="I22" s="88" t="str">
        <f t="shared" si="1"/>
        <v/>
      </c>
    </row>
    <row r="23" spans="3:9" ht="30" customHeight="1">
      <c r="C23" s="247"/>
      <c r="D23" s="234"/>
      <c r="E23" s="249"/>
      <c r="F23" s="249" t="str">
        <f t="shared" si="0"/>
        <v/>
      </c>
      <c r="G23" s="250"/>
      <c r="H23" s="251"/>
      <c r="I23" s="88" t="str">
        <f t="shared" si="1"/>
        <v/>
      </c>
    </row>
  </sheetData>
  <sheetProtection algorithmName="SHA-512" hashValue="zg8oFqa+JqQErLHR9x9Ek+ru8X0DpN0bo53uwUEzJfNY2ZD1oYXBgbGxVxvoeiGdOsiwV6PYxxs8tK7dlhs7Jg==" saltValue="Y5sWQiorNO+/7Lo0CJlhJQ==" spinCount="100000" sheet="1" objects="1" scenarios="1" formatColumns="0" formatRows="0" insertColumns="0" insertRows="0" insertHyperlinks="0" deleteColumns="0" deleteRows="0" selectLockedCells="1" sort="0" autoFilter="0"/>
  <dataValidations count="2">
    <dataValidation type="list" allowBlank="1" showInputMessage="1" showErrorMessage="1" sqref="E6:E23" xr:uid="{85B79240-10CB-4EED-864D-CC7A64B8F937}">
      <formula1>NOME</formula1>
    </dataValidation>
    <dataValidation type="list" allowBlank="1" showInputMessage="1" showErrorMessage="1" sqref="C6:C23" xr:uid="{FCA6E8B1-737D-4D57-B641-34DA14E40F01}">
      <formula1>CAUSA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232D-0D4F-41A0-9CA7-C731E4F3E0B2}">
  <dimension ref="C1:K23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G6" sqref="G6"/>
    </sheetView>
  </sheetViews>
  <sheetFormatPr defaultColWidth="11" defaultRowHeight="15.6"/>
  <cols>
    <col min="1" max="1" width="2.09765625" customWidth="1"/>
    <col min="2" max="2" width="1.3984375" customWidth="1"/>
    <col min="3" max="3" width="38.3984375" customWidth="1"/>
    <col min="4" max="4" width="43.3984375" customWidth="1"/>
    <col min="5" max="5" width="12.69921875" customWidth="1"/>
    <col min="6" max="6" width="12.5" customWidth="1"/>
    <col min="7" max="7" width="12.09765625" customWidth="1"/>
    <col min="8" max="8" width="21.19921875" customWidth="1"/>
    <col min="9" max="10" width="14.8984375" customWidth="1"/>
    <col min="11" max="25" width="10.69921875" customWidth="1"/>
  </cols>
  <sheetData>
    <row r="1" spans="3:11" s="1" customFormat="1" ht="39" customHeight="1"/>
    <row r="2" spans="3:11" s="2" customFormat="1" ht="30" customHeight="1">
      <c r="C2" s="4"/>
      <c r="D2" s="5"/>
      <c r="E2" s="5"/>
      <c r="F2" s="5"/>
      <c r="G2" s="5"/>
      <c r="H2" s="5"/>
      <c r="I2" s="5"/>
      <c r="J2" s="5"/>
      <c r="K2" s="5"/>
    </row>
    <row r="3" spans="3:11" s="210" customFormat="1" ht="45" customHeight="1">
      <c r="C3" s="211" t="s">
        <v>215</v>
      </c>
      <c r="D3" s="209"/>
      <c r="E3" s="209"/>
      <c r="F3" s="209"/>
      <c r="G3" s="209"/>
      <c r="H3" s="209"/>
      <c r="I3" s="209"/>
      <c r="J3" s="209"/>
      <c r="K3" s="209"/>
    </row>
    <row r="4" spans="3:11" ht="15" customHeight="1" thickBot="1">
      <c r="C4" s="8"/>
      <c r="D4" s="9"/>
      <c r="E4" s="9"/>
      <c r="F4" s="9"/>
      <c r="G4" s="9"/>
      <c r="H4" s="9"/>
      <c r="I4" s="9"/>
      <c r="J4" s="9"/>
      <c r="K4" s="9"/>
    </row>
    <row r="5" spans="3:11" s="93" customFormat="1" ht="51" customHeight="1" thickTop="1" thickBot="1">
      <c r="C5" s="57" t="s">
        <v>46</v>
      </c>
      <c r="D5" s="57" t="s">
        <v>52</v>
      </c>
      <c r="E5" s="57" t="s">
        <v>199</v>
      </c>
      <c r="F5" s="57" t="s">
        <v>201</v>
      </c>
      <c r="G5" s="57" t="s">
        <v>200</v>
      </c>
      <c r="H5" s="57" t="s">
        <v>202</v>
      </c>
      <c r="I5" s="57" t="s">
        <v>53</v>
      </c>
      <c r="J5" s="57" t="s">
        <v>54</v>
      </c>
    </row>
    <row r="6" spans="3:11" ht="30" customHeight="1" thickTop="1">
      <c r="C6" s="95" t="str">
        <f>IF(DO_a.nec!C6="","",DO_a.nec!C6)</f>
        <v>causa 1</v>
      </c>
      <c r="D6" s="96" t="str">
        <f>IF(DO_a.nec!D6="","",DO_a.nec!D6)</f>
        <v>1 acción</v>
      </c>
      <c r="E6" s="97">
        <f>IF(DO_a.nec!G6="","",DO_a.nec!G6)</f>
        <v>43280</v>
      </c>
      <c r="F6" s="97">
        <f>IF(DO_a.nec!I6="","",DO_a.nec!I6)</f>
        <v>43300</v>
      </c>
      <c r="G6" s="98">
        <v>43295</v>
      </c>
      <c r="H6" s="99" t="str">
        <f>IFERROR(IF(E6="","",IF(G6="","En Progreso",IF(G6-E6&lt;=DO_a.nec!H6,"Terminado","Terminado con Retraso"))),"")</f>
        <v>Terminado</v>
      </c>
      <c r="I6" s="100" t="s">
        <v>203</v>
      </c>
      <c r="J6" s="100" t="s">
        <v>203</v>
      </c>
    </row>
    <row r="7" spans="3:11" ht="30" customHeight="1">
      <c r="C7" s="67" t="str">
        <f>IF(DO_a.nec!C7="","",DO_a.nec!C7)</f>
        <v>causa 2</v>
      </c>
      <c r="D7" s="94" t="str">
        <f>IF(DO_a.nec!D7="","",DO_a.nec!D7)</f>
        <v>acción 2</v>
      </c>
      <c r="E7" s="101">
        <f>IF(DO_a.nec!G7="","",DO_a.nec!G7)</f>
        <v>43283</v>
      </c>
      <c r="F7" s="101">
        <f>IF(DO_a.nec!I7="","",DO_a.nec!I7)</f>
        <v>43295</v>
      </c>
      <c r="G7" s="34">
        <v>43292</v>
      </c>
      <c r="H7" s="99" t="str">
        <f>IFERROR(IF(E7="","",IF(G7="","En Progreso",IF(G7-E7&lt;=DO_a.nec!H7,"Terminado","Terminado con Retraso"))),"")</f>
        <v>Terminado</v>
      </c>
      <c r="I7" s="92" t="s">
        <v>204</v>
      </c>
      <c r="J7" s="100" t="s">
        <v>203</v>
      </c>
    </row>
    <row r="8" spans="3:11" ht="30" customHeight="1">
      <c r="C8" s="67" t="str">
        <f>IF(DO_a.nec!C8="","",DO_a.nec!C8)</f>
        <v>causa 2</v>
      </c>
      <c r="D8" s="94" t="str">
        <f>IF(DO_a.nec!D8="","",DO_a.nec!D8)</f>
        <v>acción 3</v>
      </c>
      <c r="E8" s="101">
        <f>IF(DO_a.nec!G8="","",DO_a.nec!G8)</f>
        <v>43292</v>
      </c>
      <c r="F8" s="101">
        <f>IF(DO_a.nec!I8="","",DO_a.nec!I8)</f>
        <v>43298</v>
      </c>
      <c r="G8" s="34">
        <v>43301</v>
      </c>
      <c r="H8" s="99" t="str">
        <f>IFERROR(IF(E8="","",IF(G8="","En Progreso",IF(G8-E8&lt;=DO_a.nec!H8,"Terminado","Terminado con Retraso"))),"")</f>
        <v>Terminado con Retraso</v>
      </c>
      <c r="I8" s="100" t="s">
        <v>203</v>
      </c>
      <c r="J8" s="92" t="s">
        <v>204</v>
      </c>
    </row>
    <row r="9" spans="3:11" ht="30" customHeight="1">
      <c r="C9" s="67" t="str">
        <f>IF(DO_a.nec!C9="","",DO_a.nec!C9)</f>
        <v>causa 6</v>
      </c>
      <c r="D9" s="94" t="str">
        <f>IF(DO_a.nec!D9="","",DO_a.nec!D9)</f>
        <v>acción 4</v>
      </c>
      <c r="E9" s="101">
        <f>IF(DO_a.nec!G9="","",DO_a.nec!G9)</f>
        <v>43287</v>
      </c>
      <c r="F9" s="101">
        <f>IF(DO_a.nec!I9="","",DO_a.nec!I9)</f>
        <v>43295</v>
      </c>
      <c r="G9" s="34"/>
      <c r="H9" s="99" t="str">
        <f>IFERROR(IF(E9="","",IF(G9="","En Progreso",IF(G9-E9&lt;=DO_a.nec!H9,"Terminado","Terminado con Retraso"))),"")</f>
        <v>En Progreso</v>
      </c>
      <c r="I9" s="100"/>
      <c r="J9" s="100"/>
    </row>
    <row r="10" spans="3:11" ht="30" customHeight="1">
      <c r="C10" s="67" t="str">
        <f>IF(DO_a.nec!C10="","",DO_a.nec!C10)</f>
        <v>causa 3</v>
      </c>
      <c r="D10" s="94" t="str">
        <f>IF(DO_a.nec!D10="","",DO_a.nec!D10)</f>
        <v>acción 5</v>
      </c>
      <c r="E10" s="101">
        <f>IF(DO_a.nec!G10="","",DO_a.nec!G10)</f>
        <v>43285</v>
      </c>
      <c r="F10" s="101">
        <f>IF(DO_a.nec!I10="","",DO_a.nec!I10)</f>
        <v>43315</v>
      </c>
      <c r="G10" s="34"/>
      <c r="H10" s="99" t="str">
        <f>IFERROR(IF(E10="","",IF(G10="","En Progreso",IF(G10-E10&lt;=DO_a.nec!H10,"Terminado","Terminado con Retraso"))),"")</f>
        <v>En Progreso</v>
      </c>
      <c r="I10" s="92"/>
      <c r="J10" s="100"/>
    </row>
    <row r="11" spans="3:11" ht="30" customHeight="1">
      <c r="C11" s="67" t="str">
        <f>IF(DO_a.nec!C11="","",DO_a.nec!C11)</f>
        <v>causa 6</v>
      </c>
      <c r="D11" s="94" t="str">
        <f>IF(DO_a.nec!D11="","",DO_a.nec!D11)</f>
        <v>acción 6</v>
      </c>
      <c r="E11" s="101">
        <f>IF(DO_a.nec!G11="","",DO_a.nec!G11)</f>
        <v>43265</v>
      </c>
      <c r="F11" s="101">
        <f>IF(DO_a.nec!I11="","",DO_a.nec!I11)</f>
        <v>43295</v>
      </c>
      <c r="G11" s="102">
        <v>43296</v>
      </c>
      <c r="H11" s="99" t="str">
        <f>IFERROR(IF(E11="","",IF(G11="","En Progreso",IF(G11-E11&lt;=DO_a.nec!H11,"Terminado","Terminado con Retraso"))),"")</f>
        <v>Terminado con Retraso</v>
      </c>
      <c r="I11" s="92" t="s">
        <v>204</v>
      </c>
      <c r="J11" s="92" t="s">
        <v>204</v>
      </c>
    </row>
    <row r="12" spans="3:11" ht="30" customHeight="1">
      <c r="C12" s="67" t="str">
        <f>IF(DO_a.nec!C12="","",DO_a.nec!C12)</f>
        <v>causa 5</v>
      </c>
      <c r="D12" s="94" t="str">
        <f>IF(DO_a.nec!D12="","",DO_a.nec!D12)</f>
        <v>acción 7</v>
      </c>
      <c r="E12" s="101">
        <f>IF(DO_a.nec!G12="","",DO_a.nec!G12)</f>
        <v>43280</v>
      </c>
      <c r="F12" s="101">
        <f>IF(DO_a.nec!I12="","",DO_a.nec!I12)</f>
        <v>43290</v>
      </c>
      <c r="G12" s="34"/>
      <c r="H12" s="99" t="str">
        <f>IFERROR(IF(E12="","",IF(G12="","En Progreso",IF(G12-E12&lt;=DO_a.nec!H12,"Terminado","Terminado con Retraso"))),"")</f>
        <v>En Progreso</v>
      </c>
      <c r="I12" s="100"/>
      <c r="J12" s="92"/>
    </row>
    <row r="13" spans="3:11" ht="30" customHeight="1">
      <c r="C13" s="67" t="str">
        <f>IF(DO_a.nec!C13="","",DO_a.nec!C13)</f>
        <v>causa 4</v>
      </c>
      <c r="D13" s="94" t="str">
        <f>IF(DO_a.nec!D13="","",DO_a.nec!D13)</f>
        <v>acción 8</v>
      </c>
      <c r="E13" s="101">
        <f>IF(DO_a.nec!G13="","",DO_a.nec!G13)</f>
        <v>43280</v>
      </c>
      <c r="F13" s="101">
        <f>IF(DO_a.nec!I13="","",DO_a.nec!I13)</f>
        <v>43292</v>
      </c>
      <c r="G13" s="34"/>
      <c r="H13" s="99" t="str">
        <f>IFERROR(IF(E13="","",IF(G13="","En Progreso",IF(G13-E13&lt;=DO_a.nec!H13,"Terminado","Terminado con Retraso"))),"")</f>
        <v>En Progreso</v>
      </c>
      <c r="I13" s="92"/>
      <c r="J13" s="92"/>
    </row>
    <row r="14" spans="3:11" ht="30" customHeight="1">
      <c r="C14" s="67" t="str">
        <f>IF(DO_a.nec!C14="","",DO_a.nec!C14)</f>
        <v/>
      </c>
      <c r="D14" s="94" t="str">
        <f>IF(DO_a.nec!D14="","",DO_a.nec!D14)</f>
        <v/>
      </c>
      <c r="E14" s="101" t="str">
        <f>IF(DO_a.nec!G14="","",DO_a.nec!G14)</f>
        <v/>
      </c>
      <c r="F14" s="101" t="str">
        <f>IF(DO_a.nec!I14="","",DO_a.nec!I14)</f>
        <v/>
      </c>
      <c r="G14" s="34"/>
      <c r="H14" s="99" t="str">
        <f>IFERROR(IF(E14="","",IF(G14="","En Progreso",IF(G14-E14&lt;=DO_a.nec!H14,"Terminado","Terminado con Retraso"))),"")</f>
        <v/>
      </c>
      <c r="I14" s="92"/>
      <c r="J14" s="92"/>
    </row>
    <row r="15" spans="3:11" ht="30" customHeight="1">
      <c r="C15" s="67" t="str">
        <f>IF(DO_a.nec!C15="","",DO_a.nec!C15)</f>
        <v/>
      </c>
      <c r="D15" s="94" t="str">
        <f>IF(DO_a.nec!D15="","",DO_a.nec!D15)</f>
        <v/>
      </c>
      <c r="E15" s="101" t="str">
        <f>IF(DO_a.nec!G15="","",DO_a.nec!G15)</f>
        <v/>
      </c>
      <c r="F15" s="101" t="str">
        <f>IF(DO_a.nec!I15="","",DO_a.nec!I15)</f>
        <v/>
      </c>
      <c r="G15" s="34"/>
      <c r="H15" s="99" t="str">
        <f>IFERROR(IF(E15="","",IF(G15="","En Progreso",IF(G15-E15&lt;=DO_a.nec!H15,"Terminado","Terminado con Retraso"))),"")</f>
        <v/>
      </c>
      <c r="I15" s="92"/>
      <c r="J15" s="92"/>
    </row>
    <row r="16" spans="3:11" ht="30" customHeight="1">
      <c r="C16" s="67" t="str">
        <f>IF(DO_a.nec!C16="","",DO_a.nec!C16)</f>
        <v/>
      </c>
      <c r="D16" s="94" t="str">
        <f>IF(DO_a.nec!D16="","",DO_a.nec!D16)</f>
        <v/>
      </c>
      <c r="E16" s="101" t="str">
        <f>IF(DO_a.nec!G16="","",DO_a.nec!G16)</f>
        <v/>
      </c>
      <c r="F16" s="101" t="str">
        <f>IF(DO_a.nec!I16="","",DO_a.nec!I16)</f>
        <v/>
      </c>
      <c r="G16" s="34"/>
      <c r="H16" s="99" t="str">
        <f>IFERROR(IF(E16="","",IF(G16="","En Progreso",IF(G16-E16&lt;=DO_a.nec!H16,"Terminado","Terminado con Retraso"))),"")</f>
        <v/>
      </c>
      <c r="I16" s="92"/>
      <c r="J16" s="92"/>
    </row>
    <row r="17" spans="3:10" ht="30" customHeight="1">
      <c r="C17" s="67" t="str">
        <f>IF(DO_a.nec!C17="","",DO_a.nec!C17)</f>
        <v/>
      </c>
      <c r="D17" s="94" t="str">
        <f>IF(DO_a.nec!D17="","",DO_a.nec!D17)</f>
        <v/>
      </c>
      <c r="E17" s="101" t="str">
        <f>IF(DO_a.nec!G17="","",DO_a.nec!G17)</f>
        <v/>
      </c>
      <c r="F17" s="101" t="str">
        <f>IF(DO_a.nec!I17="","",DO_a.nec!I17)</f>
        <v/>
      </c>
      <c r="G17" s="34"/>
      <c r="H17" s="99" t="str">
        <f>IFERROR(IF(E17="","",IF(G17="","En Progreso",IF(G17-E17&lt;=DO_a.nec!H17,"Terminado","Terminado con Retraso"))),"")</f>
        <v/>
      </c>
      <c r="I17" s="92"/>
      <c r="J17" s="92"/>
    </row>
    <row r="18" spans="3:10" ht="30" customHeight="1">
      <c r="C18" s="67" t="str">
        <f>IF(DO_a.nec!C18="","",DO_a.nec!C18)</f>
        <v/>
      </c>
      <c r="D18" s="94" t="str">
        <f>IF(DO_a.nec!D18="","",DO_a.nec!D18)</f>
        <v/>
      </c>
      <c r="E18" s="101" t="str">
        <f>IF(DO_a.nec!G18="","",DO_a.nec!G18)</f>
        <v/>
      </c>
      <c r="F18" s="101" t="str">
        <f>IF(DO_a.nec!I18="","",DO_a.nec!I18)</f>
        <v/>
      </c>
      <c r="G18" s="34"/>
      <c r="H18" s="99" t="str">
        <f>IFERROR(IF(E18="","",IF(G18="","En Progreso",IF(G18-E18&lt;=DO_a.nec!H18,"Terminado","Terminado con Retraso"))),"")</f>
        <v/>
      </c>
      <c r="I18" s="92"/>
      <c r="J18" s="92"/>
    </row>
    <row r="19" spans="3:10" ht="30" customHeight="1">
      <c r="C19" s="67" t="str">
        <f>IF(DO_a.nec!C19="","",DO_a.nec!C19)</f>
        <v/>
      </c>
      <c r="D19" s="94" t="str">
        <f>IF(DO_a.nec!D19="","",DO_a.nec!D19)</f>
        <v/>
      </c>
      <c r="E19" s="101" t="str">
        <f>IF(DO_a.nec!G19="","",DO_a.nec!G19)</f>
        <v/>
      </c>
      <c r="F19" s="101" t="str">
        <f>IF(DO_a.nec!I19="","",DO_a.nec!I19)</f>
        <v/>
      </c>
      <c r="G19" s="34"/>
      <c r="H19" s="99" t="str">
        <f>IFERROR(IF(E19="","",IF(G19="","En Progreso",IF(G19-E19&lt;=DO_a.nec!H19,"Terminado","Terminado con Retraso"))),"")</f>
        <v/>
      </c>
      <c r="I19" s="92"/>
      <c r="J19" s="92"/>
    </row>
    <row r="20" spans="3:10" ht="30" customHeight="1">
      <c r="C20" s="67" t="str">
        <f>IF(DO_a.nec!C20="","",DO_a.nec!C20)</f>
        <v/>
      </c>
      <c r="D20" s="94" t="str">
        <f>IF(DO_a.nec!D20="","",DO_a.nec!D20)</f>
        <v/>
      </c>
      <c r="E20" s="101" t="str">
        <f>IF(DO_a.nec!G20="","",DO_a.nec!G20)</f>
        <v/>
      </c>
      <c r="F20" s="101" t="str">
        <f>IF(DO_a.nec!I20="","",DO_a.nec!I20)</f>
        <v/>
      </c>
      <c r="G20" s="34"/>
      <c r="H20" s="99" t="str">
        <f>IFERROR(IF(E20="","",IF(G20="","En Progreso",IF(G20-E20&lt;=DO_a.nec!H20,"Terminado","Terminado con Retraso"))),"")</f>
        <v/>
      </c>
      <c r="I20" s="92"/>
      <c r="J20" s="92"/>
    </row>
    <row r="21" spans="3:10" ht="30" customHeight="1">
      <c r="C21" s="67" t="str">
        <f>IF(DO_a.nec!C21="","",DO_a.nec!C21)</f>
        <v/>
      </c>
      <c r="D21" s="94" t="str">
        <f>IF(DO_a.nec!D21="","",DO_a.nec!D21)</f>
        <v/>
      </c>
      <c r="E21" s="101" t="str">
        <f>IF(DO_a.nec!G21="","",DO_a.nec!G21)</f>
        <v/>
      </c>
      <c r="F21" s="101" t="str">
        <f>IF(DO_a.nec!I21="","",DO_a.nec!I21)</f>
        <v/>
      </c>
      <c r="G21" s="34"/>
      <c r="H21" s="99" t="str">
        <f>IFERROR(IF(E21="","",IF(G21="","En Progreso",IF(G21-E21&lt;=DO_a.nec!H21,"Terminado","Terminado con Retraso"))),"")</f>
        <v/>
      </c>
      <c r="I21" s="92"/>
      <c r="J21" s="92"/>
    </row>
    <row r="22" spans="3:10" ht="30" customHeight="1">
      <c r="C22" s="67" t="str">
        <f>IF(DO_a.nec!C22="","",DO_a.nec!C22)</f>
        <v/>
      </c>
      <c r="D22" s="94" t="str">
        <f>IF(DO_a.nec!D22="","",DO_a.nec!D22)</f>
        <v/>
      </c>
      <c r="E22" s="101" t="str">
        <f>IF(DO_a.nec!G22="","",DO_a.nec!G22)</f>
        <v/>
      </c>
      <c r="F22" s="101" t="str">
        <f>IF(DO_a.nec!I22="","",DO_a.nec!I22)</f>
        <v/>
      </c>
      <c r="G22" s="34"/>
      <c r="H22" s="99" t="str">
        <f>IFERROR(IF(E22="","",IF(G22="","En Progreso",IF(G22-E22&lt;=DO_a.nec!H22,"Terminado","Terminado con Retraso"))),"")</f>
        <v/>
      </c>
      <c r="I22" s="92"/>
      <c r="J22" s="92"/>
    </row>
    <row r="23" spans="3:10" ht="30" customHeight="1">
      <c r="C23" s="67" t="str">
        <f>IF(DO_a.nec!C23="","",DO_a.nec!C23)</f>
        <v/>
      </c>
      <c r="D23" s="94" t="str">
        <f>IF(DO_a.nec!D23="","",DO_a.nec!D23)</f>
        <v/>
      </c>
      <c r="E23" s="101" t="str">
        <f>IF(DO_a.nec!G23="","",DO_a.nec!G23)</f>
        <v/>
      </c>
      <c r="F23" s="101" t="str">
        <f>IF(DO_a.nec!I23="","",DO_a.nec!I23)</f>
        <v/>
      </c>
      <c r="G23" s="34"/>
      <c r="H23" s="99" t="str">
        <f>IFERROR(IF(E23="","",IF(G23="","En Progreso",IF(G23-E23&lt;=DO_a.nec!H23,"Terminado","Terminado con Retraso"))),"")</f>
        <v/>
      </c>
      <c r="I23" s="92"/>
      <c r="J23" s="92"/>
    </row>
  </sheetData>
  <sheetProtection algorithmName="SHA-512" hashValue="6MPNB0qutqE/sQ/fj3ZDi4GzClqJWbx/1JyiKx3VAExeyJsVOYt0ZOPod41voksl2jkFrCt4YTjJveScOawufw==" saltValue="Hd/VdmJKL1E4Fk1zsqqBmQ==" spinCount="100000" sheet="1" objects="1" scenarios="1" formatColumns="0" formatRows="0" insertColumns="0" insertRows="0" insertHyperlinks="0" deleteColumns="0" deleteRows="0" selectLockedCells="1" sort="0" autoFilter="0"/>
  <conditionalFormatting sqref="C6:J23">
    <cfRule type="expression" dxfId="88" priority="56">
      <formula>$C6&lt;&gt;""</formula>
    </cfRule>
    <cfRule type="expression" dxfId="87" priority="57">
      <formula>$C6=""</formula>
    </cfRule>
  </conditionalFormatting>
  <conditionalFormatting sqref="H6:H23">
    <cfRule type="cellIs" dxfId="86" priority="3" operator="equal">
      <formula>"Terminado con Retraso"</formula>
    </cfRule>
    <cfRule type="cellIs" dxfId="85" priority="4" operator="equal">
      <formula>"Terminado"</formula>
    </cfRule>
    <cfRule type="cellIs" dxfId="84" priority="5" operator="equal">
      <formula>"En Progreso"</formula>
    </cfRule>
  </conditionalFormatting>
  <conditionalFormatting sqref="I6:J23">
    <cfRule type="cellIs" dxfId="83" priority="1" operator="equal">
      <formula>"No"</formula>
    </cfRule>
    <cfRule type="cellIs" dxfId="82" priority="2" operator="equal">
      <formula>"Sí"</formula>
    </cfRule>
  </conditionalFormatting>
  <dataValidations count="1">
    <dataValidation type="list" allowBlank="1" showInputMessage="1" showErrorMessage="1" sqref="I6:J23" xr:uid="{CEE5D641-B53B-4E43-902F-DF271CE023AA}">
      <formula1>"Sí,No"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66E53827-D3D9-45AF-9E51-7DF5394AB769}">
            <xm:f>AND(VLOOKUP($C6,PL_causa!$C$6:$E$23,3,FALSE)&gt;1,VLOOKUP($C6,PL_causa!$C$6:$E$23,3,FALSE)&lt;30)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expression" priority="53" id="{87D585A9-9F58-4ED6-BCFA-36DC2ACD5FA1}">
            <xm:f>AND(VLOOKUP($C6,PL_causa!$C$6:$E$23,3,FALSE)&gt;71,VLOOKUP($C6,PL_causa!$C$6:$E$23,3,FALSE)&lt;100)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14:cfRule type="expression" priority="54" id="{F0486183-C437-4762-9B40-50018792BF96}">
            <xm:f>AND(VLOOKUP($C6,PL_causa!$C$6:$E$23,3,FALSE)&gt;31,VLOOKUP($C6,PL_causa!$C$6:$E$23,3,FALSE)&lt;70)</xm:f>
            <x14:dxf>
              <font>
                <color theme="0"/>
              </font>
              <fill>
                <patternFill>
                  <bgColor rgb="FFF2B800"/>
                </patternFill>
              </fill>
            </x14:dxf>
          </x14:cfRule>
          <xm:sqref>C6:C23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4</vt:i4>
      </vt:variant>
    </vt:vector>
  </HeadingPairs>
  <TitlesOfParts>
    <vt:vector size="23" baseType="lpstr">
      <vt:lpstr>GR_dir</vt:lpstr>
      <vt:lpstr>GR_int</vt:lpstr>
      <vt:lpstr>GR_area</vt:lpstr>
      <vt:lpstr>GR_reun</vt:lpstr>
      <vt:lpstr>PL_prob</vt:lpstr>
      <vt:lpstr>PL_causa</vt:lpstr>
      <vt:lpstr>PL_pq's</vt:lpstr>
      <vt:lpstr>DO_a.nec</vt:lpstr>
      <vt:lpstr>CH_cntrl</vt:lpstr>
      <vt:lpstr>ACT_result</vt:lpstr>
      <vt:lpstr>ACT_licao</vt:lpstr>
      <vt:lpstr>ACT_padrao</vt:lpstr>
      <vt:lpstr>DSH_pdca</vt:lpstr>
      <vt:lpstr>DSH_peixe</vt:lpstr>
      <vt:lpstr>DSH_corr</vt:lpstr>
      <vt:lpstr>INI</vt:lpstr>
      <vt:lpstr>DUV</vt:lpstr>
      <vt:lpstr>SUG</vt:lpstr>
      <vt:lpstr>LUZ</vt:lpstr>
      <vt:lpstr>DSH_corr!CORREÇÕES</vt:lpstr>
      <vt:lpstr>DE1A100</vt:lpstr>
      <vt:lpstr>INTEGRANTE</vt:lpstr>
      <vt:lpstr>DSH_corr!PADRÕES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Juan Verdugo/WYMX/Wiwynn</cp:lastModifiedBy>
  <cp:lastPrinted>2017-08-09T23:03:49Z</cp:lastPrinted>
  <dcterms:created xsi:type="dcterms:W3CDTF">2017-07-25T18:13:49Z</dcterms:created>
  <dcterms:modified xsi:type="dcterms:W3CDTF">2025-07-02T00:26:39Z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1ade0f-4adc-4e98-91c6-3316c2d70b06_Enabled">
    <vt:lpwstr>true</vt:lpwstr>
  </property>
  <property fmtid="{D5CDD505-2E9C-101B-9397-08002B2CF9AE}" pid="3" name="MSIP_Label_551ade0f-4adc-4e98-91c6-3316c2d70b06_SetDate">
    <vt:lpwstr>2024-11-28T16:50:24Z</vt:lpwstr>
  </property>
  <property fmtid="{D5CDD505-2E9C-101B-9397-08002B2CF9AE}" pid="4" name="MSIP_Label_551ade0f-4adc-4e98-91c6-3316c2d70b06_Method">
    <vt:lpwstr>Standard</vt:lpwstr>
  </property>
  <property fmtid="{D5CDD505-2E9C-101B-9397-08002B2CF9AE}" pid="5" name="MSIP_Label_551ade0f-4adc-4e98-91c6-3316c2d70b06_Name">
    <vt:lpwstr>Wiwynn Confidential</vt:lpwstr>
  </property>
  <property fmtid="{D5CDD505-2E9C-101B-9397-08002B2CF9AE}" pid="6" name="MSIP_Label_551ade0f-4adc-4e98-91c6-3316c2d70b06_SiteId">
    <vt:lpwstr>da6e0628-fc83-4caf-9dd2-73061cbab167</vt:lpwstr>
  </property>
  <property fmtid="{D5CDD505-2E9C-101B-9397-08002B2CF9AE}" pid="7" name="MSIP_Label_551ade0f-4adc-4e98-91c6-3316c2d70b06_ActionId">
    <vt:lpwstr>2d3aa034-ce36-4879-abd8-34399d8e0a4d</vt:lpwstr>
  </property>
  <property fmtid="{D5CDD505-2E9C-101B-9397-08002B2CF9AE}" pid="8" name="MSIP_Label_551ade0f-4adc-4e98-91c6-3316c2d70b06_ContentBits">
    <vt:lpwstr>2</vt:lpwstr>
  </property>
</Properties>
</file>